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Смета рабочая" sheetId="2" r:id="rId1"/>
    <sheet name="Перечень направлений" sheetId="1" r:id="rId2"/>
  </sheets>
  <calcPr calcId="145621"/>
</workbook>
</file>

<file path=xl/calcChain.xml><?xml version="1.0" encoding="utf-8"?>
<calcChain xmlns="http://schemas.openxmlformats.org/spreadsheetml/2006/main">
  <c r="N228" i="2" l="1"/>
  <c r="N227" i="2"/>
  <c r="N224" i="2"/>
  <c r="N212" i="2"/>
  <c r="N220" i="2"/>
  <c r="N173" i="2" l="1"/>
  <c r="N197" i="2"/>
  <c r="N203" i="2"/>
  <c r="N192" i="2"/>
  <c r="N191" i="2"/>
  <c r="N180" i="2"/>
  <c r="N204" i="2"/>
  <c r="N201" i="2"/>
  <c r="N187" i="2" l="1"/>
  <c r="N199" i="2"/>
  <c r="N178" i="2"/>
  <c r="N188" i="2" l="1"/>
  <c r="D444" i="2" l="1"/>
  <c r="D443" i="2"/>
  <c r="D442" i="2"/>
  <c r="D441" i="2"/>
  <c r="D440" i="2"/>
  <c r="D439" i="2"/>
  <c r="L438" i="2"/>
  <c r="D437" i="2"/>
  <c r="D435" i="2"/>
  <c r="L434" i="2"/>
  <c r="D433" i="2"/>
  <c r="D432" i="2"/>
  <c r="D431" i="2"/>
  <c r="D430" i="2"/>
  <c r="D429" i="2"/>
  <c r="D428" i="2"/>
  <c r="D427" i="2"/>
  <c r="D426" i="2"/>
  <c r="D425" i="2"/>
  <c r="A425" i="2"/>
  <c r="A426" i="2" s="1"/>
  <c r="A427" i="2" s="1"/>
  <c r="A428" i="2" s="1"/>
  <c r="A429" i="2" s="1"/>
  <c r="A430" i="2" s="1"/>
  <c r="A431" i="2" s="1"/>
  <c r="A432" i="2" s="1"/>
  <c r="A433" i="2" s="1"/>
  <c r="D424" i="2"/>
  <c r="D423" i="2"/>
  <c r="A423" i="2"/>
  <c r="A424" i="2" s="1"/>
  <c r="D422" i="2"/>
  <c r="L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A407" i="2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D406" i="2"/>
  <c r="L405" i="2"/>
  <c r="D404" i="2"/>
  <c r="D403" i="2"/>
  <c r="D401" i="2"/>
  <c r="L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A372" i="2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D371" i="2"/>
  <c r="D370" i="2"/>
  <c r="D369" i="2"/>
  <c r="D368" i="2"/>
  <c r="D367" i="2"/>
  <c r="D366" i="2"/>
  <c r="D365" i="2"/>
  <c r="D364" i="2"/>
  <c r="A364" i="2"/>
  <c r="A365" i="2" s="1"/>
  <c r="A366" i="2" s="1"/>
  <c r="A367" i="2" s="1"/>
  <c r="A368" i="2" s="1"/>
  <c r="A369" i="2" s="1"/>
  <c r="A370" i="2" s="1"/>
  <c r="A371" i="2" s="1"/>
  <c r="D363" i="2"/>
  <c r="L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A334" i="2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A285" i="2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A235" i="2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D234" i="2"/>
  <c r="L233" i="2"/>
  <c r="L232" i="2"/>
  <c r="D232" i="2"/>
  <c r="D230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A211" i="2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D210" i="2"/>
  <c r="A210" i="2"/>
  <c r="D209" i="2"/>
  <c r="A209" i="2"/>
  <c r="D208" i="2"/>
  <c r="D207" i="2"/>
  <c r="D206" i="2"/>
  <c r="L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A174" i="2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A161" i="2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D160" i="2"/>
  <c r="D159" i="2"/>
  <c r="D158" i="2"/>
  <c r="D157" i="2"/>
  <c r="D156" i="2"/>
  <c r="D155" i="2"/>
  <c r="D154" i="2"/>
  <c r="D153" i="2"/>
  <c r="A153" i="2"/>
  <c r="A154" i="2" s="1"/>
  <c r="A155" i="2" s="1"/>
  <c r="A156" i="2" s="1"/>
  <c r="A157" i="2" s="1"/>
  <c r="A158" i="2" s="1"/>
  <c r="A159" i="2" s="1"/>
  <c r="D152" i="2"/>
  <c r="L151" i="2"/>
  <c r="L115" i="2" s="1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A118" i="2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D117" i="2"/>
  <c r="L116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J102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J71" i="2"/>
  <c r="D71" i="2"/>
  <c r="D70" i="2"/>
  <c r="D69" i="2"/>
  <c r="D68" i="2"/>
  <c r="J67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J49" i="2"/>
  <c r="D49" i="2"/>
  <c r="D48" i="2"/>
  <c r="D47" i="2"/>
  <c r="D46" i="2"/>
  <c r="D45" i="2"/>
  <c r="D44" i="2"/>
  <c r="D43" i="2"/>
  <c r="J42" i="2"/>
  <c r="D42" i="2"/>
  <c r="D41" i="2"/>
  <c r="D40" i="2"/>
  <c r="D39" i="2"/>
  <c r="A39" i="2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D38" i="2"/>
  <c r="D37" i="2"/>
  <c r="D36" i="2"/>
  <c r="D35" i="2"/>
  <c r="D34" i="2"/>
  <c r="D33" i="2"/>
  <c r="D32" i="2"/>
  <c r="D31" i="2"/>
  <c r="D30" i="2"/>
  <c r="D29" i="2"/>
  <c r="D28" i="2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D27" i="2"/>
  <c r="L26" i="2"/>
  <c r="D25" i="2"/>
  <c r="D24" i="2"/>
  <c r="D23" i="2"/>
  <c r="D22" i="2"/>
  <c r="D21" i="2"/>
  <c r="D20" i="2"/>
  <c r="A20" i="2"/>
  <c r="A21" i="2" s="1"/>
  <c r="A22" i="2" s="1"/>
  <c r="A23" i="2" s="1"/>
  <c r="A24" i="2" s="1"/>
  <c r="A25" i="2" s="1"/>
  <c r="D19" i="2"/>
  <c r="A19" i="2"/>
  <c r="D18" i="2"/>
  <c r="L17" i="2"/>
  <c r="D16" i="2"/>
  <c r="D14" i="2"/>
  <c r="D13" i="2"/>
  <c r="D12" i="2"/>
  <c r="D11" i="2"/>
  <c r="D10" i="2"/>
  <c r="D9" i="2"/>
  <c r="D8" i="2"/>
  <c r="D7" i="2"/>
  <c r="A7" i="2"/>
  <c r="A8" i="2" s="1"/>
  <c r="A9" i="2" s="1"/>
  <c r="A10" i="2" s="1"/>
  <c r="A11" i="2" s="1"/>
  <c r="A12" i="2" s="1"/>
  <c r="A13" i="2" s="1"/>
  <c r="A14" i="2" s="1"/>
  <c r="L5" i="2"/>
  <c r="G448" i="1"/>
  <c r="G447" i="1"/>
  <c r="G446" i="1"/>
  <c r="G445" i="1"/>
  <c r="G444" i="1"/>
  <c r="G443" i="1"/>
  <c r="G440" i="1"/>
  <c r="G438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7" i="1"/>
  <c r="G406" i="1"/>
  <c r="G404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5" i="1"/>
  <c r="G233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L70" i="1" l="1"/>
  <c r="L100" i="1"/>
  <c r="L110" i="1"/>
  <c r="L34" i="1"/>
  <c r="L105" i="1"/>
  <c r="L45" i="1"/>
  <c r="L62" i="1"/>
  <c r="L14" i="1"/>
  <c r="L65" i="1"/>
  <c r="L74" i="1"/>
  <c r="L81" i="1"/>
  <c r="L91" i="1"/>
  <c r="L4" i="2"/>
  <c r="L445" i="2" s="1"/>
  <c r="J38" i="2"/>
  <c r="J62" i="2"/>
  <c r="J78" i="2"/>
  <c r="J114" i="2"/>
  <c r="J11" i="2"/>
  <c r="J31" i="2"/>
  <c r="J59" i="2"/>
  <c r="J88" i="2"/>
  <c r="J97" i="2"/>
  <c r="A445" i="2"/>
  <c r="J107" i="2"/>
  <c r="L41" i="1"/>
  <c r="L117" i="1"/>
  <c r="A449" i="1"/>
  <c r="L52" i="1"/>
  <c r="H445" i="2" l="1"/>
  <c r="G445" i="2" s="1"/>
  <c r="G7" i="1"/>
  <c r="H449" i="1"/>
  <c r="G449" i="1" s="1"/>
</calcChain>
</file>

<file path=xl/sharedStrings.xml><?xml version="1.0" encoding="utf-8"?>
<sst xmlns="http://schemas.openxmlformats.org/spreadsheetml/2006/main" count="1872" uniqueCount="504">
  <si>
    <t>Приложение 1
к приказу Министерства топливно-энергетического комплекса
и жилищно-коммунального хозяйства Тверской области
от   "      " ______________2012г. № ______</t>
  </si>
  <si>
    <t>№</t>
  </si>
  <si>
    <r>
      <t>Площадь, м</t>
    </r>
    <r>
      <rPr>
        <b/>
        <vertAlign val="superscript"/>
        <sz val="11"/>
        <rFont val="Times New Roman"/>
        <family val="1"/>
        <charset val="204"/>
      </rPr>
      <t>2</t>
    </r>
  </si>
  <si>
    <t>КБК субсидии (ППП РПР КЦСР КВР)</t>
  </si>
  <si>
    <t>Количество котельных, ТП, шт.</t>
  </si>
  <si>
    <t>Стоимость обследования 1 котельной, ТП, руб.</t>
  </si>
  <si>
    <t>Расчетная стоимость энергетического обследования, руб.</t>
  </si>
  <si>
    <t>Объем субсидии на 2012 год, руб.</t>
  </si>
  <si>
    <t>Обоснование расчета</t>
  </si>
  <si>
    <t>Х</t>
  </si>
  <si>
    <t>За счет средств федерального бюджета</t>
  </si>
  <si>
    <t>Министерство здравоохранения</t>
  </si>
  <si>
    <t>ГБУЗ "Областная клиническая больница"</t>
  </si>
  <si>
    <t>смета</t>
  </si>
  <si>
    <t>лот15</t>
  </si>
  <si>
    <t>ГБУЗ "Детская областная клиническая больница"</t>
  </si>
  <si>
    <t>лот16</t>
  </si>
  <si>
    <t>ГБУЗ "Центр специализированных видов медицинской помощи имени В.П. Аваева"</t>
  </si>
  <si>
    <t>лот18</t>
  </si>
  <si>
    <t>ГБУЗ «Областной клинический перинатальный центр»</t>
  </si>
  <si>
    <t>лот17</t>
  </si>
  <si>
    <t>ГБОУ СПО "Тверской медицинский колледж"</t>
  </si>
  <si>
    <t>ГБУЗ «Областной клинический онкологический диспансер»</t>
  </si>
  <si>
    <t>ГКУЗ "Областной медицинский центр мобилизационных резервов "Резерв"</t>
  </si>
  <si>
    <t>ГКУЗ "Тверской областной клинический противотуберкулезный диспансер"</t>
  </si>
  <si>
    <t>ГКУЗ "Областная клиническая психиатрическая больница №1 им. М.П.Литвинова"</t>
  </si>
  <si>
    <t>ГБУ «Вышневолоцкая центральная районная больница»</t>
  </si>
  <si>
    <t>ГБУ «Центральная районная больница» муниципального образования «Бологовский район»</t>
  </si>
  <si>
    <t>Комитет по физкультуре и спорту</t>
  </si>
  <si>
    <t>Государственное учреждение «Школа высшего спортивного мастерства»</t>
  </si>
  <si>
    <t>лот1</t>
  </si>
  <si>
    <t>Государственное учреждение «Спортивный комплекс «Юбилейный»</t>
  </si>
  <si>
    <t>Государственное учреждение Тверской области «Физкультурно-оздоровительный комплекс с ледовой площадкой г. Твери»</t>
  </si>
  <si>
    <t>Государственное учреждение Тверской области «Физкультурно-оздоровительный комплекс имени Султана Ахмерова»</t>
  </si>
  <si>
    <t>Государственное учреждение Тверской области «Физкультурно-оздоровительный комплекс «Волочанин»</t>
  </si>
  <si>
    <t>Государственное учреждение Тверской области «Физкультурно-оздоровительный комплекс «Триумф»</t>
  </si>
  <si>
    <t>Государственное учреждение Тверской области «Физкультурно-оздоровительный комплекс «Арктика»</t>
  </si>
  <si>
    <t>Государственное учреждение Тверской области «Физкультурно-оздоровительный комплекс «Орбита»</t>
  </si>
  <si>
    <t>Министерство образования</t>
  </si>
  <si>
    <t>ГОУ НПО "Профессиональное училище № 6 имени Героя Советского Союза П.А. Кайкова", г. Тверь</t>
  </si>
  <si>
    <t>ГОУ НПО  "Профессиональный лицей № 39", г. Тверь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</si>
  <si>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«Тверская специальная (коррекционная) общеобразовательная школа-интернат № 1»</t>
  </si>
  <si>
    <t>Государственное учреждение основного общего образования «Медновская санаторная  школа-интернат»</t>
  </si>
  <si>
    <t>Государственное специальное (коррекционное) образовательное учреждение для обучающихся, воспитанников с отклонениями в развитии – Специальная (коррекционная) общеобразовательная школа VII вида г. Твери</t>
  </si>
  <si>
    <t>ГОУ НПО "Профессиональный лицей № 10", г. Тверь</t>
  </si>
  <si>
    <t>лот2</t>
  </si>
  <si>
    <t>Государственное образовательное учреждение начального профессионального образования «Профессиональный лицей №16»</t>
  </si>
  <si>
    <t>Государственное образовательное учреждение начального профессионального образования «Профессиональный лицей № 41»</t>
  </si>
  <si>
    <t>ГОУ «Эммаусская специальная (коррекционная) школа-интернат VII вида для детей-сирот и детей, оставшихся без попечения родителей»</t>
  </si>
  <si>
    <t>ГОУ «Некрасовский детский дом для детей-сирот и детей, оставшихся без попечения родителей»</t>
  </si>
  <si>
    <t>Государственное специальное (коррекционное) образовательное учреждение для обучающихся воспитанников с отклонениями в развитии – специальная (коррекционная) общеобразовательная школа-интернат №2 VII вида г. Твери</t>
  </si>
  <si>
    <t>Государственное учреждение Тверской области «Центр диагностики и консультирования» для детей и подростков, нуждающихся в психологической помощи»</t>
  </si>
  <si>
    <t>Государственное образовательное учреждение начального профессионального образования «Профессиональное училище № 12»</t>
  </si>
  <si>
    <t>лот3</t>
  </si>
  <si>
    <t>ГОУ НПО "Профессиональный лицей № 15", г. Тверь</t>
  </si>
  <si>
    <t>ГОУ дополнительного образования детей  "Тверской областной Центр юных техников"</t>
  </si>
  <si>
    <t>Государственное специальное образовательное учреждение для обучающихся, воспитанников с отклонениями в развитии специальная (коррекционная) общеобразовательная школа № 2 VIII вида.</t>
  </si>
  <si>
    <t>ГОУ НПО "Профессиональный лицей № 48", г. Тверь</t>
  </si>
  <si>
    <t>лот4</t>
  </si>
  <si>
    <t>ГОУ СПО "Тверской педагогический колледж"</t>
  </si>
  <si>
    <t>ГУ Тверской области «Центр информатизации образования Тверской области»</t>
  </si>
  <si>
    <t>ГОУ "Тверской областной институт усовершенствования учителей"</t>
  </si>
  <si>
    <t>ГУ дополнительного образования детей  "Областная станция юных натуралистов Тверской области"</t>
  </si>
  <si>
    <t>Государственное образовательное учреждение  для обучающихся, воспитанников с отклонениями в развитии специальная (коррекционная) общеобразовательная школа III – IV видов г. Твери</t>
  </si>
  <si>
    <t>Государственное специальное (коррекционное) образовательное учреждение для обучающихся и воспитанников с отклонениями в развитии – Специальная (коррекционная) общеобразо-вательная школа I-II видов</t>
  </si>
  <si>
    <t>ГОУ НПО "Профессиональный лицей № 3", г. Кашин</t>
  </si>
  <si>
    <t>лот5</t>
  </si>
  <si>
    <t>ГОУ НПО  "Профессиональный лицей № 22», г. Кимры</t>
  </si>
  <si>
    <t>ГОУ НПО "Профессиональное училище № 34",</t>
  </si>
  <si>
    <t>ГОУ НПО  "Профессиональное училище № 49", г. Калязин</t>
  </si>
  <si>
    <t>ГОУ СПО "Кимрский механико-технологический техникум"</t>
  </si>
  <si>
    <t>ГОУ СПО "Калязинское педагогическое училище (техникум)"</t>
  </si>
  <si>
    <t>ГУ дополнительного образования «Областной детский оздоровительно-образовательный лагерь «Бригантина»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</si>
  <si>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- специальная (коррекционная) общеобразовательная школа-интернат 8 вида</t>
  </si>
  <si>
    <t>Государственное образовательное учреждение для детей-сирот и детей, оставшихся без попечения родителей «Калязинский детский дом «Родничок»</t>
  </si>
  <si>
    <t>Государственное специальное учебно-воспитательное учреждение Тверская специальная школа для детей и подростков с девиантным поведением</t>
  </si>
  <si>
    <t>ГОУ НПО  "Профессиональное училище № 24", п. Красный Май Конаковского района</t>
  </si>
  <si>
    <t>лот6</t>
  </si>
  <si>
    <t>ГОУ НПО "Профессиональное училище № 31", п. Редкино Конаковского района</t>
  </si>
  <si>
    <t>ГОУ НПО "Профессиональное училище № 52"</t>
  </si>
  <si>
    <t>ГОУ НПО "Профессиональное училище № 11", г. Весьегонск</t>
  </si>
  <si>
    <t>лот7</t>
  </si>
  <si>
    <t>ГОУ НПО  "Профессиональное училище № 18", г. Максатиха</t>
  </si>
  <si>
    <t>ГОУ НПО "Профессиональное училище № 37", г. Красный Холм</t>
  </si>
  <si>
    <t>ГОУ НПО "Профессиональное училище № 55", п. Сандово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</si>
  <si>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- «Максатихинская специальная (коррекционная) общеобразовательная школа-интернат VIII вида»</t>
  </si>
  <si>
    <t>ГОУ НПО "Профессиональное училище № 17", г. Бежецк</t>
  </si>
  <si>
    <t>лот8</t>
  </si>
  <si>
    <t>ГОУ СПО "Бежецкое педагогическое училище (техникум)"</t>
  </si>
  <si>
    <t>Государственное  специальное (коррекционное) образовательное учреждение для обучающихся, воспитанников с ограниченными возможностями «Специальная (коррекционная) общеобразовательная школа-интернат IV вида».</t>
  </si>
  <si>
    <t>Государственное образовательное учреждение для детей-сирот и детей, оставшихся без попечения родителей - «Бежецкая специальная (коррекционная) школа-интернат для детей сирот и детей, оставшихся без попечения родителей VIII вида»</t>
  </si>
  <si>
    <t>ГОУ НПО  "Профессиональное училище № 30", г. Осташков</t>
  </si>
  <si>
    <t>лот9</t>
  </si>
  <si>
    <t>ГОУ НПО  "Профессиональное училище № 33", пос. Селижарово</t>
  </si>
  <si>
    <t>ГОУ НПО "Профессиональное училище № 47", г. Кувшиново</t>
  </si>
  <si>
    <t>ГОУ СПО "Каменский целлюлозно-бумажный техникум", г. Кувшиново</t>
  </si>
  <si>
    <t>ГОУ СПО "Осташковский электромеханический техникум"</t>
  </si>
  <si>
    <t>Государственное  образовательное учреждение «Осташковский специализированный (коррекционный) детский дом для детей-сирот и детей, оставшихся без попечения родителей, с ограниченными возможностями здоровья».</t>
  </si>
  <si>
    <t>Государственное  специальное (коррекционное) образовательное учреждение для обучающихся, воспитанников с ограниченными возможностями здоровья - Кувшиновская специальная (коррекционная) общеобразовательная школа-интернат</t>
  </si>
  <si>
    <t>Государственное образовательное учреждение начального профессионального образования «Профессиональное училище № 1 г. Удомля»</t>
  </si>
  <si>
    <t>лот10</t>
  </si>
  <si>
    <t>Государственное образовательное учреждение начального профессионального образования «Профессиональное училище № 7»</t>
  </si>
  <si>
    <t>ГОУ НПО  "Профессиональное училище № 23", г. Вышний Волочек</t>
  </si>
  <si>
    <t>ГОУ НПО "Профессиональное училище № 45", г. Удомля</t>
  </si>
  <si>
    <t>Государственное специальное (коррекционное) образовательное учреждение для обучающихся воспитанников с отклонением в развитии «Городищенская специальная (коррекционная) общеобразовательная школа-интернат VIII вида»</t>
  </si>
  <si>
    <t>ГОУ для детей-сирот и детей, оставшихся без попечения родителей «Удомельский детский дом»</t>
  </si>
  <si>
    <t>Государственное специальное (коррекционное) образовательное учреждение для обучающихся, воспитанников с ограниченными возможностями здоровья – специальная (коррекционная) общеобразовательную школа-интернат I вида г. Вышний Волочёк</t>
  </si>
  <si>
    <t>ГОУ для обучающихся  воспитанников с ограниченными возможностями здоровья «Ригодищенская специальная (коррекционная) общеобразовательная  школа-интернат VIII вида»</t>
  </si>
  <si>
    <t>ГОУ для детей-сирот и детей, оставшихся без попечения родителей «Вышневолоцкая специальная (коррекционная) школа-интернат  VIII вида для детей с отклонениями в развитии»</t>
  </si>
  <si>
    <t>Государственное образовательное учреждение для обучающихся, воспитанников с ограниченными возможностями здоровья,  детей-сирот и детей, оставшихся без попечения родителей специальной (коррекционной) общеобразовательной школы-интерната  № 2 VII вида города Вышний Волочёк Тверской области</t>
  </si>
  <si>
    <t>ГОУ НПО  "Профессиональное училище № 32",</t>
  </si>
  <si>
    <t>лот11</t>
  </si>
  <si>
    <t>ГОУ НПО "Профессиональный лицей  № 35", г. Лихославль</t>
  </si>
  <si>
    <t>ГОУ НПО "Профессиональное училище № 36"</t>
  </si>
  <si>
    <t>ГОУ НПО "Профессиональное художественное училище № 56 золотного шитья", г. Торжок</t>
  </si>
  <si>
    <t>ГОУ СПО "Торжокский педагогический колледж им. Ф.В. Бадюлина"</t>
  </si>
  <si>
    <t>ГОУ СПО "Лихославльское педагогическое училище (техникум)"</t>
  </si>
  <si>
    <t>ГОУ для детей-сирот и детей, оставшихся без попечения родителей «Торжокский детский дом»</t>
  </si>
  <si>
    <t>ГОУ для детей-сирот и детей, оставшихся без попечения родителей «Торжокская общеобразовательная школа-интернат для детей-сирот и детей, оставшихся без попечения родителей»</t>
  </si>
  <si>
    <t>ГОУ для детей-сирот и детей, оставшихся без попечения родителей Торжокская (сельская) специальная (коррекционная) общеобразовательная школа-интернат</t>
  </si>
  <si>
    <t>ГОУ НПО "Профессиональное училище № 1", г. Торопец</t>
  </si>
  <si>
    <t>лот12</t>
  </si>
  <si>
    <t>Государственное образовательное учреждение среднего профессионального образования «Западнодвинский технологический колледж»</t>
  </si>
  <si>
    <t>ГОУ НПО "Профессиональное училище № 50"</t>
  </si>
  <si>
    <t>ГОУ «Чистореченская школа-интернат для детей сирот и детей, оставшихся без попечения родителей»</t>
  </si>
  <si>
    <t>ГОУ для детей-сирот и детей, оставшихся без попечения родителей «Плоскошская специальная  школа-интернат для детей с отклонениями в развитии VIII вида»</t>
  </si>
  <si>
    <t>ГОУ НПО  "Профессиональное училище № 4, г. Нелидово</t>
  </si>
  <si>
    <t>лот13</t>
  </si>
  <si>
    <t>ГОУ НПО "Профессиональный лицей  № 20»,  г. Нелидово</t>
  </si>
  <si>
    <t>ГОУ НПО "Профессиональное училище № 25", п. Оленино</t>
  </si>
  <si>
    <t>Государственное специальное (коррекционное) образовательное учреждение для обучающихся,  воспитанников с ограниченными возможностями здоровья Нелидовская  специальная (коррекционная) образовательная  школа-интернат VIII вида</t>
  </si>
  <si>
    <t>Государственное образовательное учреждение для детей-сирот и детей, оставшихся без попечения родителей «Нелидовский детский дом»</t>
  </si>
  <si>
    <t>ГОУ НПО "Профессиональное училище № 8", г. Ржев</t>
  </si>
  <si>
    <t>лот14</t>
  </si>
  <si>
    <t>ГОУ НПО "Профессиональное училище № 38"</t>
  </si>
  <si>
    <t>ГОУ НПО "Профессиональный лицей № 42", г. Ржев</t>
  </si>
  <si>
    <t>ГОУ НПО  "Профессиональное училище № 44",</t>
  </si>
  <si>
    <t>ГОУ НПО  "Профессиональное училище № 54", г. Зубцов</t>
  </si>
  <si>
    <t>ГОУ СПО "Старицкое педагогическое училище (техникум)"</t>
  </si>
  <si>
    <t>ГОУ для детей-сирот и детей, оставшихся без попечения родителей «Зубцовский детский дом»</t>
  </si>
  <si>
    <t>За счет средств бюджета Тверской области</t>
  </si>
  <si>
    <t>Главное управление по труду и  занятости населения Тверской области</t>
  </si>
  <si>
    <t>ГКУ Тверской области "Центр занятости населения Андреапольского района"</t>
  </si>
  <si>
    <t>ГКУ Тверской области "Центр занятости населения Бежецкого района"</t>
  </si>
  <si>
    <t>ГКУ Тверской области "Центр занятости населения Бологовского района"</t>
  </si>
  <si>
    <t>ГКУ Тверской области "Центр занятости населения Весьегонского района"</t>
  </si>
  <si>
    <t>ГКУ Тверской области "Центр занятости населения Вышневолоцкого района"</t>
  </si>
  <si>
    <t>ГКУ Тверской области "Центр занятости населения Западнодвинского района"</t>
  </si>
  <si>
    <t>ГКУ Тверской области "Центр занятости населения Зубцовского района"</t>
  </si>
  <si>
    <t>ГКУ Тверской области "Центр занятости населения Калязинского района"</t>
  </si>
  <si>
    <t>ГКУ Тверской области "Центр занятости населения Кашинского района"</t>
  </si>
  <si>
    <t>ГКУ Тверской области "Центр занятости населения Кесовогорского района"</t>
  </si>
  <si>
    <t>ГКУ Тверской области "Центр занятости населения Кимрского района"</t>
  </si>
  <si>
    <t>ГКУ Тверской области "Центр занятости населения Конаковского района"</t>
  </si>
  <si>
    <t>ГКУ Тверской области "Центр занятости населения Краснохолмского района"</t>
  </si>
  <si>
    <t>ГКУ Тверской области "Центр занятости населения Кувшиновского района"</t>
  </si>
  <si>
    <t>ГКУ Тверской области "Центр занятости населения Лесного района"</t>
  </si>
  <si>
    <t>ГКУ Тверской области "Центр занятости населения Лихославльского района"</t>
  </si>
  <si>
    <t>ГКУ Тверской области "Центр занятости населения Максатихинского района"</t>
  </si>
  <si>
    <t>ГКУ Тверской области "Центр занятости населения Молоковкого района"</t>
  </si>
  <si>
    <t>ГКУ Тверской области "Центр занятости населения Нелидовского района"</t>
  </si>
  <si>
    <t>ГКУ Тверской области "Центр занятости населения Оленинского района"</t>
  </si>
  <si>
    <t>ГКУ Тверской области "Центр занятости населения Осташковского района"</t>
  </si>
  <si>
    <t>ГКУ Тверской области "Центр занятости населения Пеновского района"</t>
  </si>
  <si>
    <t>ГКУ Тверской области "Центр занятости населения Рамешковского района"</t>
  </si>
  <si>
    <t>ГКУ Тверской области "Центр занятости населения Ржевского района"</t>
  </si>
  <si>
    <t>ГКУ Тверской области "Центр занятости населения Сандовского района"</t>
  </si>
  <si>
    <t>ГКУ Тверской области "Центр занятости населения Селижаровского района"</t>
  </si>
  <si>
    <t>ГКУ Тверской области "Центр занятости населения Спировского района"</t>
  </si>
  <si>
    <t>ГКУ Тверской области "Центр занятости населения Старицкого района"</t>
  </si>
  <si>
    <t>ГКУ Тверской области "Центр занятости населения Торжокского района"</t>
  </si>
  <si>
    <t>ГКУ Тверской области "Центр занятости населения Торопецкого района"</t>
  </si>
  <si>
    <t>ГКУ Тверской области "Центр занятости населения Удомельского района"</t>
  </si>
  <si>
    <t>ГКУ Тверской области "Центр занятости населения Фировского района"</t>
  </si>
  <si>
    <t>ГКУ Тверской области "Центр занятости населения города Твери"</t>
  </si>
  <si>
    <t>ГАОУ Тверской области "Учебный центр департамента занятости населения Тверской области"</t>
  </si>
  <si>
    <t xml:space="preserve">Министерство здравоохранения Тверской области </t>
  </si>
  <si>
    <t>ГУЗ Тверской области «Центр контроля качества и сертификации лекарственных средств»</t>
  </si>
  <si>
    <t>ГБУ «Андреапольская центральная районная больница»</t>
  </si>
  <si>
    <t>ГБУЗ «Бежецкая центральная районная больница»</t>
  </si>
  <si>
    <t>ГБУ – Бельская центральная районная больница</t>
  </si>
  <si>
    <t>ГБУ «Вышневолоцкая городская больница»</t>
  </si>
  <si>
    <t>ГБУ «Бологовская стоматологическая поликлиника»</t>
  </si>
  <si>
    <t>ГБУ "Весьегонская центральная районная больница"</t>
  </si>
  <si>
    <t>ГБУ «Жарковская центральная районная больница»</t>
  </si>
  <si>
    <t>ГБУ «Красномайская городская больница»</t>
  </si>
  <si>
    <t>ГБУЗ Вышневолоцкого района «Академическая сельская врачебная амбулатория</t>
  </si>
  <si>
    <t>ГБУЗ Вышневолоцкого района «Овсищенская сельская врачебная амбулатория»</t>
  </si>
  <si>
    <t>ГБУЗ Вышневолоцкого района «Есеновичская сельская участковая больница»</t>
  </si>
  <si>
    <t>ГБУ «Зубцовская центральная районная больница»</t>
  </si>
  <si>
    <t xml:space="preserve">ГБУЗ «Калининская центральная районная клиническая больница» </t>
  </si>
  <si>
    <t>ГБУ «Калязинская центральная районная больница»</t>
  </si>
  <si>
    <t>ГБУ «Кашинская центральная районная больница»</t>
  </si>
  <si>
    <t>ГБУ «Кашинская стоматологическая поликлиника»</t>
  </si>
  <si>
    <t>ГБУ «Участковая больница имени М.И. Калинина»</t>
  </si>
  <si>
    <t>ГБУ «Краснохолмская центральная районная больница»</t>
  </si>
  <si>
    <t>ГБУ «Кувшиновская центральная районная больница»</t>
  </si>
  <si>
    <t>ГБУ «Центральная районная больница Лесного района» Тверской области</t>
  </si>
  <si>
    <t>ГБУЗ «Калашниковская городская больница»</t>
  </si>
  <si>
    <t>ГБУЗ «Максатихинская центральная районная больница»</t>
  </si>
  <si>
    <t>ГБУ "Молоковская центральная районная больница"</t>
  </si>
  <si>
    <t>ГБУ "Нелидовская центральная районная больница"</t>
  </si>
  <si>
    <t xml:space="preserve">ГБ лечебно-профилактическое учреждение городская больница закрытого административно-территориального образования Озерный </t>
  </si>
  <si>
    <t>ГБУ «Оленинская районная больница»</t>
  </si>
  <si>
    <t>ГБУ «Осташковская центральная районная больница»</t>
  </si>
  <si>
    <t>ГБУ «Рамешковская центральная районная больница»</t>
  </si>
  <si>
    <t>ГБУЗ «Ржевская центральная районная больница»</t>
  </si>
  <si>
    <t>ГБУЗ «Ржевская станция скорой медицинской помощи»</t>
  </si>
  <si>
    <t>ГБУЗ «Стоматологическая поликлиника» г. Ржев</t>
  </si>
  <si>
    <t>ГБУЗ «Ржевский родильный дом»</t>
  </si>
  <si>
    <t>ГБУЗ Ржевского района «Итомлинская участковая больница»</t>
  </si>
  <si>
    <t xml:space="preserve">ГБУЗ Ржевского района «Свистуновская участковая больница» </t>
  </si>
  <si>
    <t xml:space="preserve">ГБУЗ Ржевского района «Глебовская участковая больница» </t>
  </si>
  <si>
    <t xml:space="preserve">ГБУ «Сандовская центральная районная больница» </t>
  </si>
  <si>
    <t xml:space="preserve">ГБУ Сонковская Центральная районная больница </t>
  </si>
  <si>
    <t>ГБУЗ «Спировская центральная районная больница»</t>
  </si>
  <si>
    <t>ГБУ «Старицкая центральная районная больница»</t>
  </si>
  <si>
    <t xml:space="preserve">ГБУ «Торжокская центральная районная больница» </t>
  </si>
  <si>
    <t>ГБУ «Торжокская городская стоматологическая поликлиника»</t>
  </si>
  <si>
    <t>ГБУЗ «Торопецкая центральная районная больница»</t>
  </si>
  <si>
    <t>ГБУЗ «Фировская центральная районная больница»</t>
  </si>
  <si>
    <t>ГБУ Конаковская Центральная районная больница</t>
  </si>
  <si>
    <t>ГБУ Стоматологическая поликлиника г.Конаково</t>
  </si>
  <si>
    <t>ГБУ «Горицкая районная больница № 2»</t>
  </si>
  <si>
    <t>ГБУ «Спировская участковая больница»</t>
  </si>
  <si>
    <t>ГБУЗ «Белогородская участковая больница»</t>
  </si>
  <si>
    <t xml:space="preserve">ГБУ «Кесовогорская центральная районная больница» </t>
  </si>
  <si>
    <t>ГБУЗ «Кимрская стоматологическая поликлиника»</t>
  </si>
  <si>
    <t>ГБУЗ «Кимрская центральная районная больница»</t>
  </si>
  <si>
    <t>ГБУ Селижаровская центральная районная больница</t>
  </si>
  <si>
    <t>Министерство образования Тверской области</t>
  </si>
  <si>
    <t>ГБУ Областная "Психолого-медико-педагогическая комиссия Тверской области"</t>
  </si>
  <si>
    <t>ГБОУ дополнительного профессионального образования (повышения квалификации) специалистов "867 учебно-методический центр по гражданской обороне и чрезвычайным ситуациям Тверской области" г.Тверь</t>
  </si>
  <si>
    <t>ГБОУ дополнительного образования детей "Областная специализированная детско-юношеская спортивная школа Олимпийского резерва"</t>
  </si>
  <si>
    <t>ГОУ СПО Бежецкий промышленно-экономический колледж</t>
  </si>
  <si>
    <t>ГОУ СПО Бологовский аграрный техникум</t>
  </si>
  <si>
    <t>ГОУ СПО Вышневолоцкий механико-технологический техникум</t>
  </si>
  <si>
    <t>ГОУ СПО Калашниковский экономический техникум</t>
  </si>
  <si>
    <t>ГОУ СПО Калязинский машиностроительный техникум</t>
  </si>
  <si>
    <t>ГОУ СПО Кашинский аграрный техникум</t>
  </si>
  <si>
    <t>ГОУ СПО Конаковский энергетический колледж</t>
  </si>
  <si>
    <t>ГОУ СПО Краснохолмский сельскохозяйственный техникум</t>
  </si>
  <si>
    <t>ГОУ СПО Осташковский ветеринарный техникум</t>
  </si>
  <si>
    <t>ГОУ СПО Аграрный колледж "Ржевский"</t>
  </si>
  <si>
    <t>ГОУ СПО Ржевский машиностроительный техникум</t>
  </si>
  <si>
    <t>ГОУ СПО Савеловский промышленно-экономический колледж</t>
  </si>
  <si>
    <t>ГОУ СПО Тверской колледж им. А.Н. Коняева</t>
  </si>
  <si>
    <t>ГОУ СПО Тверской машиностроительный техникум</t>
  </si>
  <si>
    <t>ГОУ СПО Тверской промышленно-экономический колледж</t>
  </si>
  <si>
    <t>ГОУ СПО Тверской технологический колледж</t>
  </si>
  <si>
    <t>ГОУ СПО Тверской торгово-экономический колледж</t>
  </si>
  <si>
    <t>ГОУ СПО Тверской химико-технологический колледж</t>
  </si>
  <si>
    <t>ГОУ СПО Торжокский промышленно-гуманитарный колледж</t>
  </si>
  <si>
    <t>ГОУ СПО Торопецкий сельскохозяйственный техникум</t>
  </si>
  <si>
    <t xml:space="preserve">Министерство природных ресурсов и экологии Тверской области </t>
  </si>
  <si>
    <t>ГБПЗ "Исток реки Волги"</t>
  </si>
  <si>
    <t xml:space="preserve">Архивный отдел  Тверской области </t>
  </si>
  <si>
    <t>ГКУ "Тверской центр документации новейшей истории"</t>
  </si>
  <si>
    <t xml:space="preserve">Министерство социальной защиты населения Тверской области </t>
  </si>
  <si>
    <t>ГБ стационарное учреждение Вышневолоцкий дом-интернат для престарелых и инвалидов Департамента социальной защиты населения Тверской области</t>
  </si>
  <si>
    <t>ГБУ "Дом милосердия системы социальной защиты населения Тверской области"</t>
  </si>
  <si>
    <t>ГБУ "Торжокский психоневрологический интернат"</t>
  </si>
  <si>
    <t>ГБУ "Хотилицкий дом-интернат для престарелых и инвалидов системы социальной защиты населения Тверской области" Андреапольского района</t>
  </si>
  <si>
    <t>ГБУ "Юркинский дом-интернат для престарелых и инвалидов системы социальной защиты населения Тверской области" Бежецкого района</t>
  </si>
  <si>
    <t>ГБУ "Житищенский дом-интернат для престарелых и инвалидов системы социальной защиты населения Тверской области" Бежецкого района</t>
  </si>
  <si>
    <t>ГБУ "Кавельщинский дом-интернат для престарелых и инвалидов системы социальной защиты населения Тверской области"</t>
  </si>
  <si>
    <t xml:space="preserve">ГБУ "Куженкинский дом-интернат для престарелых и инвалидов системы социальной защиты населения Тверской области" Бологовского района </t>
  </si>
  <si>
    <t>ГБУ "Березайский дом-интернат для престарелых и инвалидов системы социальной защиты населения Тверской области" Бологовского район</t>
  </si>
  <si>
    <t>ГБУ "Кесемской дом-интернат для престарелых и инвалидов системы социальной защиты населения Тверской области" Весьегонского района</t>
  </si>
  <si>
    <t>ГБУ "Овсищенский дом-интернат для престарелых и инвалидов системы социальной защиты населения Тверской области"</t>
  </si>
  <si>
    <t>ГБУ "Щучейский дом-интернат для престарелых и инвалидов системы социальной защиты населения Тверской области"</t>
  </si>
  <si>
    <t>ГБУ "Западнодвинский дом-интернат для престарелых и инвалидов системы социальной защиты населения Тверской области" Западнодвинского района</t>
  </si>
  <si>
    <t>ГБУ "Погорельский дом-интернат для престарелых и инвалидов системы социальной защиты населения Тверской области" Зубцовского района</t>
  </si>
  <si>
    <t>Государственное стационарное учреждение социального обслуживания системы социальной защиты населения Трояновский сельский психоневрологический интернат</t>
  </si>
  <si>
    <t>ГБУ "Петровский Дом-интернат для престарелых и инвалидов системы социальной защиты населения Тверской области" Кашинского района</t>
  </si>
  <si>
    <t>ГБУ "Шепелевский дом-интернат для престарелых и инвалидов системы социальной защиты населения Тверской области" Кашинского района</t>
  </si>
  <si>
    <t>ГБУ "Маслятский дом-интернат для престарелых и инвалидов системы социальной защиты населения Тверской области" Кашинского района</t>
  </si>
  <si>
    <t>ГБУ "Высоковский дом-интернат для престарелых и инвалидов системы социальной защиты населения Тверской области"</t>
  </si>
  <si>
    <t>ГБУ "Феневский дом-интернат для престарелых и инвалидов системы социальной защиты населения Тверской области"</t>
  </si>
  <si>
    <t>ГБУ социального обслуживания "Ильинский психоневрологический интернат"</t>
  </si>
  <si>
    <t>ГБУ "Городенский дом-интернат для престарелых и инвалидов системы социальной защиты населения Тверской области"</t>
  </si>
  <si>
    <t>ГБУ "Прямухинский дом-интернат для престарелых и инвалидов системы социальной защиты населения Тверской области" Кувшиновского района</t>
  </si>
  <si>
    <t>ГБУ "Алексейковский дом-интернат для престарелых и инвалидов системы социальной защиты населения Тверской области"</t>
  </si>
  <si>
    <t>ГБУ "Свищевский дом-интернат для престарелых и инвалидов системы социальной защиты населения Тверской области"</t>
  </si>
  <si>
    <t>ГБУ "Малышевский дом-интернат для престарелых и инвалидов системы социальной защиты населения Тверской области" Максатихинского района</t>
  </si>
  <si>
    <t>ГБУ "Кузнецковский дом-интернат для престарелых и инвалидов сиситемы социальной защиты населения Тверской области" Молоковского района</t>
  </si>
  <si>
    <t>ГБ стационарное учреждение "Нелидовский психоневрологический интернат"</t>
  </si>
  <si>
    <t>ГБУ "Земцовский дом-интернат для престарелых и инвалидов системы социальной защиты населения Тверской области" Нелидовского района</t>
  </si>
  <si>
    <t>ГБУ Тверской области "Селянский дом-интернат для престарелых и инвалидов"</t>
  </si>
  <si>
    <t>ГБУ "Молодотудский дом-интернат для престарелых и инвалидов системы социальной защиты населения Тверской области" Оленинского района</t>
  </si>
  <si>
    <t>ГБУ "Осташковский Дом-интернат для престарелых и инвалидов системы социальной защиты населения Тверской области" Осташковского района</t>
  </si>
  <si>
    <t>ГБУ "Коренской Дом-интернат для престарелых и инвалидов системы социальной защиты населения Тверской области" Пеновского района</t>
  </si>
  <si>
    <t>ГБУ "Киверичский дом-интернат для престарелых и инвалидов системы социальной защиты населения Тверской области"</t>
  </si>
  <si>
    <t>ГБУ "Курьяновский дом-интернат для престарелых и инвалидов системы социальной защиты населения Тверской области" Ржевского района</t>
  </si>
  <si>
    <t>ГБУ "Топалковский дом-интернат для престарелых и инвалидов системы социальной защиты населения Тверской области"</t>
  </si>
  <si>
    <t>ГБУ "Оковецкий дом-интернат для престарелых и инвалидов системы социальной защиты населения Тверской области"</t>
  </si>
  <si>
    <t>ГБУ "Петровский дом-интернат для престарелых и инвалидов системы социальной защиты населения Тверской области" Сонковского района</t>
  </si>
  <si>
    <t>ГБУ "Выдропужский дом-интернат для престарелых и инвалидов системы социальной защиты населения Тверской области" Спировского района</t>
  </si>
  <si>
    <t>ГБУ "Степуринский дом-интернат для престарелых и инвалидов системы социальной защиты населения Тверской области" Старицкого района</t>
  </si>
  <si>
    <t>ГБУ Грузинский психоневрологический интернат</t>
  </si>
  <si>
    <t>ГБУ "Таложенский дом-интернат для престарелых и инвалидов системы социальной защиты населения Тверской области" Торжокского района</t>
  </si>
  <si>
    <t>ГБ стационарное учреждение социального обслуживания системы социальной защиты населения "Михайловский специальный дом-интернат для престарелых и инвалидов"</t>
  </si>
  <si>
    <t>ГБУ "Пожинский дом-интернат для престарелых и инвалидов системы социальной защиты населения Тверской области" Торопецкого района</t>
  </si>
  <si>
    <t>ГБ стационарное учреждение социального обслуживания системы социальной защиты населения Удомельский психоневрологический интернат Департамента социальной защиты населения Тверской области</t>
  </si>
  <si>
    <t>ГБУ "Верескуновский дом-интернат для престарелых и инвалидов системы социальной защиты населения Тверской области" Удомельского района</t>
  </si>
  <si>
    <t>ГБУ "Рождественский дом-интернат для престарелых и инвалидов системы социальной защиты населения Тверской области"</t>
  </si>
  <si>
    <t>ГБУ "Социальный приют для детей и подростков" г. Вышний Волочек</t>
  </si>
  <si>
    <t>ГБУ "Социально-реабилитационный центр для несовершеннолетних Родничок"</t>
  </si>
  <si>
    <t>ГБУ "Социально-реабилитационный центр для несовершеннолетних" г.Ржев</t>
  </si>
  <si>
    <t>ГБУ "Областной социально-реабилитационный центр для несовершеннолетних (г.Тверь)</t>
  </si>
  <si>
    <t>ГБУ Тверской области "Социальный приют для детей и подростков" г. Тверь</t>
  </si>
  <si>
    <t>ГБУ "Социально-реабилитационный центр для несовершеннолетних" Андреапольского района</t>
  </si>
  <si>
    <t>ГБУ "Центр социальной помощи семье и детям" Бежецкого района</t>
  </si>
  <si>
    <t>ГБУ "Социально-реабилитационный Центр для несовершеннолетних" Бежецкого района</t>
  </si>
  <si>
    <t>ГБУ Тверской области "Социальный приют для детей и подростков" Бельского района</t>
  </si>
  <si>
    <t>ГБУ "Социально-реабилитационный центр для несовершеннолетних "Бологовского района</t>
  </si>
  <si>
    <t>ГБУ Тверской области "Социальный приют для детей и подростков" Весьегонского района</t>
  </si>
  <si>
    <t>ГБУ "Дятловский социальный приют для детей и подростков" Вышневолоцкого района</t>
  </si>
  <si>
    <t>ГБУ Тверской области "Социальный приют для детей и подростков" Жарковского района</t>
  </si>
  <si>
    <t>ГБУ "Социальный приют для детей и подростков" Западнодвинского района</t>
  </si>
  <si>
    <t>ГБУ "Социально-реабилитационный Центр для несовершеннолетних" Зубцовского района</t>
  </si>
  <si>
    <t>ГБУ "Социально-реабилитационный Центр для несовершеннолетних" Кашинского района</t>
  </si>
  <si>
    <t>ГБУ "Социально-реабилитационный Центр для несовершеннолетних" Кесовогорского района</t>
  </si>
  <si>
    <t>ГБУ "Центр социальной помощи семье и детям" Конаковского района</t>
  </si>
  <si>
    <t>ГБУ "Социально-реабилитационный центр для несовершеннолетних" Конаковского района</t>
  </si>
  <si>
    <t>ГБУ "Социально-реабилитационный Центр для несовершеннолетних" Краснохолмского района</t>
  </si>
  <si>
    <t>ГБУ "Социально-реабилитационный центр для несовершеннолетних" Лесного района</t>
  </si>
  <si>
    <t>ГБУ "Социально-реабилитационный центр для несовершеннолетних "Мечта" Лихославльского района</t>
  </si>
  <si>
    <t>ГБУ "Областной социально-реабилитационный центр для несовершеннолетних (п. Молоково)"</t>
  </si>
  <si>
    <t>ГБУ "Социальный приют для детей и подростков" Нелидовского района</t>
  </si>
  <si>
    <t>ГБУ "Социально-реабилитационный центр для несовершеннолетних" Оленинского района</t>
  </si>
  <si>
    <t>ГБУ"Социально-реабилитационный центр для несовершеннолетних "Надежда" Рамешковского района</t>
  </si>
  <si>
    <t>ГБУ Тверской области "Социальный приют для детей и подростков" Ржевского района</t>
  </si>
  <si>
    <t>ГБУ "Социально-реабилитационный центр для несовершеннолетних" Селижаровского района</t>
  </si>
  <si>
    <t>ГБУ "Социальный приют для детей и подростков" Спировского района</t>
  </si>
  <si>
    <t>ГБУ "Социально-реабилитационный центр для несовершеннолетних" Старицкого района</t>
  </si>
  <si>
    <t>ГБУ "Социальный приют для детей и подростков" Торжокского района</t>
  </si>
  <si>
    <t>ГБУ "Социально-реабилитационный центр для несовершеннолетних" Торопецкого района</t>
  </si>
  <si>
    <t>ГБУ Тверской области "Кашаровский реабилитационный Центр для детей и подростков с ограниченными возможностями"(г.Вышний Волочек)</t>
  </si>
  <si>
    <t>ГБУ "Реабилитационный Центр для детей и подростков с ограниченными возможностями" города Вышнего Волочка</t>
  </si>
  <si>
    <t>ГБУ "Реабилитационный центр для детей и подростков с ограниченными возможностями "Радуга надежд" города Кимры</t>
  </si>
  <si>
    <t>ГБУ "Реабилитационный центр для детей и подростков с ограниченными возможностями" города Ржева</t>
  </si>
  <si>
    <t>ГБУ "Реабилитационный центр для детей и подростков с ограниченными возможностями" города Твери</t>
  </si>
  <si>
    <t>ГБУ "Реабилитационный Центр для детей и подростков с ограниченными возможностями" Бологовского района</t>
  </si>
  <si>
    <t>ГБУ "Областной реабилитационный Центр для детей и подростков с ограниченными возможностями (г.Нелидово)"</t>
  </si>
  <si>
    <t>ГБУ «Реабилитационный центр для детей и подростков с ограниченными возможностями» г. Торжок</t>
  </si>
  <si>
    <t>ГБУ "Комплексный центр социального обслуживания населения" города Вышнего Волочка</t>
  </si>
  <si>
    <t>ГБУ "Комплексный центр социального обслуживания населения" города Кимры</t>
  </si>
  <si>
    <t>ГБУ "Комплексный центр социального обслуживания населения" города Ржева</t>
  </si>
  <si>
    <t>ГБУ "Областной Центр социальной реабилитации военнослужащих, граждан, уволенных с военной службы и членов их семей"</t>
  </si>
  <si>
    <t>ГБУ "Комплексный центр социального обслуживания населения" Заволжского района г. Твери</t>
  </si>
  <si>
    <t>ГБУ "Комплексный центр социального обслуживания населения" Пролетарского района г. Твери</t>
  </si>
  <si>
    <t>ГБУ "Комплексный центр социального обслуживания населения" Центрального района г. Твери</t>
  </si>
  <si>
    <t>ГБУ "Комплексный центр социального обслуживания населения" города Торжка</t>
  </si>
  <si>
    <t>ГБУ "Комплексный центр социального обслуживания населения" Андреапольского района</t>
  </si>
  <si>
    <t>ГБУ "Комплексный центр социального обслуживания населения" Бежецкого района</t>
  </si>
  <si>
    <t>ГБУ "Комплексный центр социального обслуживания населения" Бельского района</t>
  </si>
  <si>
    <t>ГБУ "Комплексный центр социального обслуживания населения" Бологовского района</t>
  </si>
  <si>
    <t>ГБУ "Комплексный центр социального обслуживания населения" Вышневолоцкого района</t>
  </si>
  <si>
    <t>ГБУ "Комплексный центр социального обслуживания населения Жарковского района"</t>
  </si>
  <si>
    <t>ГБУ "Комплексный центр социального обслуживания населения" Западнодвинского района</t>
  </si>
  <si>
    <t>ГБУ "Комплексный центр социального обслуживания населения" Зубцовского района</t>
  </si>
  <si>
    <t>ГБУ "Комплексный центр социального обслуживания населения" Калязинского района</t>
  </si>
  <si>
    <t>ГБУ "Комплексный центр социального обслуживания населения" Кашинского района</t>
  </si>
  <si>
    <t>ГБУ "Комплексный центр социального обслуживания населения" Кесовогорского района</t>
  </si>
  <si>
    <t>ГБУ "Комплексный центр социального обслуживания населения" Кимрского района</t>
  </si>
  <si>
    <t>ГБУ "Комплексный центр социального обслуживания населения" Краснохолмского района</t>
  </si>
  <si>
    <t>ГБУ "Комплексный центр социального обслуживания населения" Кувшиновского района</t>
  </si>
  <si>
    <t>ГБУ "Комплексный центр социального обслуживания населения" Лесного района</t>
  </si>
  <si>
    <t>ГБУ "Комплексный центр социального обслуживания населения" Лихославльского района</t>
  </si>
  <si>
    <t>ГБУ "Комплексный центр социального обслуживания населения" Максатихинского района</t>
  </si>
  <si>
    <t>ГБУ "Комплексный центр социального обслуживания населения" Молоковского района</t>
  </si>
  <si>
    <t>ГБУ "Комплексный центр социального обслуживания населения" Нелидовского района</t>
  </si>
  <si>
    <t>ГБУ "Комплексный центр социального обслуживания населения" Оленинского района</t>
  </si>
  <si>
    <t>ГБУ "Комплексный центр социального обслуживания населения" Осташковского района</t>
  </si>
  <si>
    <t>ГБУ "Комплексный центр социального обслуживания населения" Пеновского района</t>
  </si>
  <si>
    <t>ГБУ "Комплексный центр социального обслуживания населения" Рамешковского района</t>
  </si>
  <si>
    <t>Тверское ГБУ "Комплексный центр социального обслуживания населения" Ржевского района</t>
  </si>
  <si>
    <t>ГБУ "Комплексный центр социального обслуживания населения" Сандовского района</t>
  </si>
  <si>
    <t>ГБУ "Комплексный центр социального обслуживания населения" Селижаровского района</t>
  </si>
  <si>
    <t>ГБУ "Комплексный центр социального обслуживания населения" Сонковского района Тверской области</t>
  </si>
  <si>
    <t>ГБУ "Комплексный центр социального обслуживания населения" Спировского района</t>
  </si>
  <si>
    <t>ГБУ "Комплексный центр социального обслуживания населения" Старицкого района</t>
  </si>
  <si>
    <t>ГБУ "Комплексный центр социального обслуживания населения" Торжокского района</t>
  </si>
  <si>
    <t>ГБУ "Комплексный центр социального обслуживания населения" Торопецкого района</t>
  </si>
  <si>
    <t>ГБУ "Комплексный центр социального обслуживания населения" Удомельского района</t>
  </si>
  <si>
    <t>ГБУ "Комплексный центр социального обслуживания населения" Фировского района</t>
  </si>
  <si>
    <t>Главное управление "Государственная инспекция по ветеринарии" Тверской области</t>
  </si>
  <si>
    <t>ГБУ ветеринарии Тверской области "Андреапольская станция по борьбе с болезнями животных"</t>
  </si>
  <si>
    <t>ГБУ ветеринарии Тверской области "Бежецкая станция по борьбе с болезнями животных"</t>
  </si>
  <si>
    <t>ГБУ ветеринарии Тверской области "Бельская станция по борьбе с болезнями животных"</t>
  </si>
  <si>
    <t>ГБУ ветеринарии Тверской области "Бологовская станция по борьбе с болезнями животных"</t>
  </si>
  <si>
    <t>ГБУ ветеринарии Тверской области "Весьегонская станция по борьбе с болезнями животных"</t>
  </si>
  <si>
    <t>ГБУ ветеринарии Тверской области "Вышневолоцкая станция по борьбе с болезнями животных"</t>
  </si>
  <si>
    <t>ГБУ ветеринарии Тверской области "Жарковская станция по борьбе с болезнями животных"</t>
  </si>
  <si>
    <t>ГБУ ветеринарии Тверской области "Западнодвинская станция по борьбе с болезнями животных"</t>
  </si>
  <si>
    <t>ГБУ ветеринарии Тверской области "Зубцовская станция по борьбе с болезнями животных"</t>
  </si>
  <si>
    <t>ГБУ ветеринарии Тверской области "Калининская станция по борьбе с болезнями животных"</t>
  </si>
  <si>
    <t>ГБУ ветеринарии Тверской области "Калязинская станция по борьбе с болезнями животных"</t>
  </si>
  <si>
    <t>ГБУ ветеринарии Тверской области "Кашинская станция по борьбе с болезнями животных"</t>
  </si>
  <si>
    <t>ГБУ ветеринарии Тверской области "Кесовогорская станция по борьбе с болезнями животных"</t>
  </si>
  <si>
    <t>ГБУ ветеринарии Тверской области "Кимрская станция по борьбе с болезнями животных"</t>
  </si>
  <si>
    <t>ГБУ ветеринарии Тверской области "Конаковская станция по борьбе с болезнями животных"</t>
  </si>
  <si>
    <t>ГБУ ветеринарии Тверской области "Краснохолмская станция по борьбе с болезнями животных"</t>
  </si>
  <si>
    <t>ГБУ ветеринарии Тверской области "Кувшиновская станция по борьбе с болезнями животных"</t>
  </si>
  <si>
    <t>ГБУ ветеринарии Тверской области "Лесная станция по борьбе с болезнями животных"</t>
  </si>
  <si>
    <t>ГБУ ветеринарии Тверской области "Лихославльская станция по борьбе с болезнями животных"</t>
  </si>
  <si>
    <t>ГБУ ветеринарии Тверской области "Максатихинская станция по борьбе с болезнями животных"</t>
  </si>
  <si>
    <t>ГБУ ветеринарии Тверской области "Молоковская станция по борьбе с болезнями животных"</t>
  </si>
  <si>
    <t>ГБУ ветеринарии Тверской области "Нелидовская станция по борьбе с болезнями животных"</t>
  </si>
  <si>
    <t>ГБУ ветеринарии Тверской области "Оленинская станция по борьбе с болезнями животных"</t>
  </si>
  <si>
    <t>ГБУ ветеринарии Тверской области "Осташковская станция по борьбе с болезнями животных"</t>
  </si>
  <si>
    <t>ГБУ ветеринарии Тверской области "Пеновская станция по борьбе с болезнями животных"</t>
  </si>
  <si>
    <t>ГБУ ветеринарии Тверской области "Рамешковская станция по борьбе с болезнями животных"</t>
  </si>
  <si>
    <t>ГБУ ветеринарии Тверской области "Ржевская станция по борьбе с болезнями животных"</t>
  </si>
  <si>
    <t>ГБУ ветеринарии Тверской области "Сандовская станция по борьбе с болезнями животных"</t>
  </si>
  <si>
    <t>ГБУ ветеринарии Тверской области "Селижаровская станция по борьбе с болезнями животных"</t>
  </si>
  <si>
    <t>ГБУ ветеринарии Тверской области "Сонковская станция по борьбе с болезнями животных"</t>
  </si>
  <si>
    <t>ГБУ ветеринарии Тверской области "Спировская станция по борьбе с болезнями животных"</t>
  </si>
  <si>
    <t>ГБУ ветеринарии Тверской области "Старицкая станция по борьбе с болезнями животных"</t>
  </si>
  <si>
    <t>ГБУ ветеринарии Тверской области "Торжокская станция по борьбе с болезнями животных"</t>
  </si>
  <si>
    <t>ГБУ ветеринарии Тверской области "Торопецкая станция по борьбе с болезнями животных"</t>
  </si>
  <si>
    <t>ГБУ ветеринарии Тверской области "Удомельская станция по борьбе с болезнями животных"</t>
  </si>
  <si>
    <t>ГБУ ветеринарии Тверской области "Фировская станция по борьбе с болезнями животных"</t>
  </si>
  <si>
    <t>ГБУ ветеринарии Тверской области "Тверская городская ветеринарная поликлинака"</t>
  </si>
  <si>
    <t xml:space="preserve">Комитет по делам молодежи Тверской области </t>
  </si>
  <si>
    <t>ГБУ  Тверской области "Молодежный культурный центр"</t>
  </si>
  <si>
    <t xml:space="preserve">Комитет по физической культуре и спорту Тверской области </t>
  </si>
  <si>
    <t>ГБОУ ДОД "Специализированная детско-юношеская спортивная школа олимпийского резерва по боксу и кикбоксингу"</t>
  </si>
  <si>
    <t>ГБОУ ДОД "Специализированная детско-юношеская спортивная школа олимпийского резерва по велоспорту имени олимпийского чемпиона В.А. Капитонова"</t>
  </si>
  <si>
    <t xml:space="preserve">Комитет по делам культуры Тверской области </t>
  </si>
  <si>
    <t>ГКУК "Тверская областная специальная библиотека для слепых имени М.И.Суворова"</t>
  </si>
  <si>
    <t>ГБОУ СПО Тверское областное художественное училище имени А.Г.Венецианова</t>
  </si>
  <si>
    <t>ГБОУ СПО (среднее специальное учебное заведение) "Тверское училище культуры имени Н.А. Львова"</t>
  </si>
  <si>
    <t>ГБУК "Тверской областной Дворец культуры "Пролетарка"</t>
  </si>
  <si>
    <t>ГБУК Тверской области "Тверьгосфильмофонд"</t>
  </si>
  <si>
    <t>ГБУК Тверской области "Тверской областной Дом народного творчества"</t>
  </si>
  <si>
    <t>ГБУ "Тверская областная картинная галерея"</t>
  </si>
  <si>
    <t>ГБУК "Тверской государственный объединенный музей"</t>
  </si>
  <si>
    <t>ГБУК "Тверская Ордена "Знак Почета" областная универсальная научная библиотека имени А.М.Горького"</t>
  </si>
  <si>
    <t>ГБУК "Тверской областной Центр детского и семейного чтения им. А.С.Пушкина" (Областная библиотека для детей и юношества им. А.С. Пушкина)</t>
  </si>
  <si>
    <t>ГБУК "Кимрский театр драмы и комедии"</t>
  </si>
  <si>
    <t>ГБУК Вышневолоцкий областной драматический театр</t>
  </si>
  <si>
    <t>ГБУК "Тверской областной академический театр драмы"</t>
  </si>
  <si>
    <t>ГБУК Тверской области "Театр юного зрителя"</t>
  </si>
  <si>
    <t>ГБУК "Тверская академическая областная филармония"</t>
  </si>
  <si>
    <t xml:space="preserve">Министерство лесного хозяйства Тверской области </t>
  </si>
  <si>
    <t>ГКУ  Тверской области «Бежецкое лесничество Тверской области»</t>
  </si>
  <si>
    <t>ГКУ  Тверской области «Западнодвинское лесничество Тверской области»</t>
  </si>
  <si>
    <t>ГКУ  Тверской области «Кашинское лесничество Тверской области</t>
  </si>
  <si>
    <t>ГКУ  Тверской области «Краснохолмское лесничество Тверской области»</t>
  </si>
  <si>
    <t>ГКУ  Тверской области «Осташковское лесничество Тверской области»</t>
  </si>
  <si>
    <t>ГКУ  Тверской области «Старицкое лесничество Тверской области»</t>
  </si>
  <si>
    <t>ГКУ  Тверской области «Тверское лесничество Тверской области»</t>
  </si>
  <si>
    <t>ГКУ  Тверской области «Торжокское лесничество Тверской области»</t>
  </si>
  <si>
    <t>ГКУ  Тверской области «Торопецкое лесничество Тверской области»</t>
  </si>
  <si>
    <t>ГКУ  Тверской области «Удомельское лесничество Тверской области»</t>
  </si>
  <si>
    <t>ГКУ  Тверской области «Фировское лесничество Тверской области»</t>
  </si>
  <si>
    <t xml:space="preserve">ГБУ "Лесозащитный противопожарный центр-Тверьлес" </t>
  </si>
  <si>
    <t xml:space="preserve">Главное управление региональной безопасности Тверской области  </t>
  </si>
  <si>
    <t>ГКУ "Управление противопожарной службы, защиты населения и территорий Тверской области"</t>
  </si>
  <si>
    <t xml:space="preserve">Правительство Тверской области </t>
  </si>
  <si>
    <t>ГБУ Тверской области «Учреждение по эксплуатации и обслуживанию административных зданий и помещений»</t>
  </si>
  <si>
    <t>Исполнительные органы государственной власти Тверской области, имеющие на балансе здания, строения, сооружения</t>
  </si>
  <si>
    <t>Министерство топливно-энергетического комплекса и жилищно-коммунального хозяйства Тверской области</t>
  </si>
  <si>
    <t>Главное управление по государственной охране объектов культурного наследия Тверской области</t>
  </si>
  <si>
    <t>Министр</t>
  </si>
  <si>
    <t>А.Э. Поляков</t>
  </si>
  <si>
    <t>Приложение 2
к приказу Министерства топливно-энергетического комплекса
и жилищно-коммунального хозяйства Тверской области
от   "      " ______________2012г. № ______</t>
  </si>
  <si>
    <r>
      <rPr>
        <b/>
        <sz val="11"/>
        <color theme="1"/>
        <rFont val="Calibri"/>
        <family val="2"/>
        <charset val="204"/>
        <scheme val="minor"/>
      </rPr>
      <t>Смета мероприятий, финансируемых путем предоставления субсидий на иные цели Государственному бюджетному учреждению Тверской области "Агентство энергоэффективности".</t>
    </r>
    <r>
      <rPr>
        <sz val="11"/>
        <color theme="1"/>
        <rFont val="Calibri"/>
        <family val="2"/>
        <charset val="204"/>
        <scheme val="minor"/>
      </rPr>
      <t xml:space="preserve">
Мероприятие "Организация проведения энергетических обследований в отношении органов государственной власти Тверской области и государственных учреждений Тверской области".</t>
    </r>
  </si>
  <si>
    <t>Наименование подведомственного государственного учреждения Тверской области</t>
  </si>
  <si>
    <r>
      <t>Стоимость обследования 1 м</t>
    </r>
    <r>
      <rPr>
        <b/>
        <vertAlign val="superscript"/>
        <sz val="11"/>
        <rFont val="Times New Roman"/>
        <family val="1"/>
        <charset val="204"/>
      </rPr>
      <t>2</t>
    </r>
    <r>
      <rPr>
        <b/>
        <sz val="11"/>
        <rFont val="Times New Roman"/>
        <family val="1"/>
        <charset val="204"/>
      </rPr>
      <t>, руб.</t>
    </r>
  </si>
  <si>
    <t>Стоимость энергетического обследования, руб.*)</t>
  </si>
  <si>
    <t>площадь</t>
  </si>
  <si>
    <t>*)</t>
  </si>
  <si>
    <t>Минимальная стоимость энергообследования 70 000 руб.</t>
  </si>
  <si>
    <t>конкурс3</t>
  </si>
  <si>
    <t>конкурс4</t>
  </si>
  <si>
    <t>бельский</t>
  </si>
  <si>
    <t>в.вол</t>
  </si>
  <si>
    <t>жарки</t>
  </si>
  <si>
    <t>кал</t>
  </si>
  <si>
    <t>к.дыра</t>
  </si>
  <si>
    <t>кимры</t>
  </si>
  <si>
    <t>конак</t>
  </si>
  <si>
    <t>лес</t>
  </si>
  <si>
    <t>нелид</t>
  </si>
  <si>
    <t>рамеш</t>
  </si>
  <si>
    <t>санд</t>
  </si>
  <si>
    <t>селиж</t>
  </si>
  <si>
    <t>торопец</t>
  </si>
  <si>
    <t>фирово</t>
  </si>
  <si>
    <t>тверь</t>
  </si>
  <si>
    <t>Торжок</t>
  </si>
  <si>
    <t>Лицевой счет учреждения</t>
  </si>
  <si>
    <t>Организация проведения энергетических обследований в отношении государственных учреждений Тверской области</t>
  </si>
  <si>
    <t>Организация проведения энергетических обследований в отношении органов государственной власти Тверской области:</t>
  </si>
  <si>
    <t>За счет средств  областного бюджета Тверской области</t>
  </si>
  <si>
    <t>Итого</t>
  </si>
  <si>
    <t>006 0412 5229702 612</t>
  </si>
  <si>
    <t>006 0412 0923400 612</t>
  </si>
  <si>
    <t>Направления расходования субсидии на иные цели</t>
  </si>
  <si>
    <t>Перечень направлений расходования и объемы предоставления из областного бюджета Тверской области субсидий на иные цели Государственному бюджетному учреждению Тверской области "Агентство  энергоэффективности", в отношении которого Министерство топливно-энергетического комплекса и жилищно-коммунального хозяйства Тверской области осуществляет функции и полномочия учредителя, в 2012 году</t>
  </si>
  <si>
    <t>Организация проведения энергетических обследований в отношении органов государственной власти Тверской области и государственных учреждений Тверской области в рамках ДЦП "Комплексная программа по повышению энергетической эффективности региональной экономики и по сокращению энергетических издержек в бюджетном секторе Тверской области на 2010-2014 годы и на период до 2020 года", утвержденной постановлением  Администрации Тверской области от 18.10.2010 г. № 532-па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</si>
</sst>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84">
    <xf numFmtId="0" fontId="0" fillId="0" borderId="0" xfId="0"/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4" fillId="0" borderId="3" xfId="0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3" fontId="4" fillId="0" borderId="4" xfId="0" applyNumberFormat="1" applyFont="1" applyBorder="1" applyAlignment="1" applyProtection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0" fillId="4" borderId="0" xfId="0" applyFont="1" applyFill="1"/>
    <xf numFmtId="0" fontId="0" fillId="5" borderId="0" xfId="0" applyFont="1" applyFill="1"/>
    <xf numFmtId="0" fontId="0" fillId="6" borderId="0" xfId="0" applyFont="1" applyFill="1"/>
    <xf numFmtId="3" fontId="0" fillId="7" borderId="0" xfId="0" applyNumberFormat="1" applyFont="1" applyFill="1"/>
    <xf numFmtId="0" fontId="0" fillId="3" borderId="0" xfId="0" applyFont="1" applyFill="1"/>
    <xf numFmtId="0" fontId="0" fillId="7" borderId="0" xfId="0" applyFont="1" applyFill="1"/>
    <xf numFmtId="4" fontId="0" fillId="7" borderId="0" xfId="0" applyNumberFormat="1" applyFont="1" applyFill="1"/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5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8" borderId="0" xfId="0" applyFont="1" applyFill="1"/>
    <xf numFmtId="3" fontId="6" fillId="0" borderId="2" xfId="0" applyNumberFormat="1" applyFont="1" applyFill="1" applyBorder="1" applyAlignment="1">
      <alignment horizontal="center" vertical="center" wrapText="1"/>
    </xf>
    <xf numFmtId="3" fontId="0" fillId="8" borderId="0" xfId="0" applyNumberFormat="1" applyFont="1" applyFill="1"/>
    <xf numFmtId="3" fontId="0" fillId="4" borderId="0" xfId="0" applyNumberFormat="1" applyFont="1" applyFill="1"/>
    <xf numFmtId="3" fontId="0" fillId="3" borderId="0" xfId="0" applyNumberFormat="1" applyFont="1" applyFill="1"/>
    <xf numFmtId="3" fontId="0" fillId="2" borderId="0" xfId="0" applyNumberFormat="1" applyFont="1" applyFill="1"/>
    <xf numFmtId="0" fontId="0" fillId="2" borderId="0" xfId="0" applyFont="1" applyFill="1"/>
    <xf numFmtId="0" fontId="0" fillId="9" borderId="0" xfId="0" applyFont="1" applyFill="1"/>
    <xf numFmtId="3" fontId="0" fillId="9" borderId="0" xfId="0" applyNumberFormat="1" applyFont="1" applyFill="1"/>
    <xf numFmtId="0" fontId="0" fillId="10" borderId="0" xfId="0" applyFont="1" applyFill="1"/>
    <xf numFmtId="3" fontId="0" fillId="10" borderId="0" xfId="0" applyNumberFormat="1" applyFont="1" applyFill="1"/>
    <xf numFmtId="0" fontId="0" fillId="11" borderId="0" xfId="0" applyFont="1" applyFill="1"/>
    <xf numFmtId="3" fontId="0" fillId="11" borderId="0" xfId="0" applyNumberFormat="1" applyFont="1" applyFill="1"/>
    <xf numFmtId="0" fontId="0" fillId="12" borderId="0" xfId="0" applyFont="1" applyFill="1"/>
    <xf numFmtId="3" fontId="0" fillId="12" borderId="0" xfId="0" applyNumberFormat="1" applyFont="1" applyFill="1"/>
    <xf numFmtId="0" fontId="0" fillId="13" borderId="0" xfId="0" applyFont="1" applyFill="1"/>
    <xf numFmtId="3" fontId="0" fillId="13" borderId="0" xfId="0" applyNumberFormat="1" applyFont="1" applyFill="1"/>
    <xf numFmtId="0" fontId="1" fillId="3" borderId="5" xfId="0" applyFont="1" applyFill="1" applyBorder="1" applyAlignment="1"/>
    <xf numFmtId="3" fontId="0" fillId="3" borderId="0" xfId="0" applyNumberFormat="1" applyFont="1" applyFill="1" applyAlignment="1">
      <alignment horizontal="center"/>
    </xf>
    <xf numFmtId="0" fontId="10" fillId="0" borderId="5" xfId="0" applyFont="1" applyFill="1" applyBorder="1" applyAlignment="1" applyProtection="1">
      <alignment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0" fontId="10" fillId="0" borderId="5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2" xfId="0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4" fontId="0" fillId="3" borderId="0" xfId="0" applyNumberFormat="1" applyFont="1" applyFill="1" applyAlignment="1">
      <alignment horizontal="center"/>
    </xf>
    <xf numFmtId="4" fontId="1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 applyProtection="1">
      <alignment horizontal="right" vertical="center" wrapText="1"/>
    </xf>
    <xf numFmtId="4" fontId="2" fillId="0" borderId="0" xfId="0" applyNumberFormat="1" applyFont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" fontId="0" fillId="9" borderId="0" xfId="0" applyNumberFormat="1" applyFont="1" applyFill="1"/>
    <xf numFmtId="4" fontId="0" fillId="2" borderId="0" xfId="0" applyNumberFormat="1" applyFont="1" applyFill="1"/>
    <xf numFmtId="0" fontId="0" fillId="14" borderId="0" xfId="0" applyFont="1" applyFill="1"/>
    <xf numFmtId="4" fontId="0" fillId="14" borderId="0" xfId="0" applyNumberFormat="1" applyFont="1" applyFill="1"/>
    <xf numFmtId="4" fontId="0" fillId="8" borderId="0" xfId="0" applyNumberFormat="1" applyFont="1" applyFill="1"/>
    <xf numFmtId="0" fontId="0" fillId="15" borderId="0" xfId="0" applyFont="1" applyFill="1"/>
    <xf numFmtId="4" fontId="0" fillId="15" borderId="0" xfId="0" applyNumberFormat="1" applyFont="1" applyFill="1"/>
    <xf numFmtId="4" fontId="0" fillId="5" borderId="0" xfId="0" applyNumberFormat="1" applyFont="1" applyFill="1"/>
    <xf numFmtId="0" fontId="0" fillId="16" borderId="0" xfId="0" applyFont="1" applyFill="1"/>
    <xf numFmtId="4" fontId="0" fillId="16" borderId="0" xfId="0" applyNumberFormat="1" applyFont="1" applyFill="1"/>
    <xf numFmtId="0" fontId="0" fillId="17" borderId="0" xfId="0" applyFont="1" applyFill="1"/>
    <xf numFmtId="4" fontId="0" fillId="17" borderId="0" xfId="0" applyNumberFormat="1" applyFont="1" applyFill="1"/>
    <xf numFmtId="0" fontId="0" fillId="18" borderId="0" xfId="0" applyFont="1" applyFill="1"/>
    <xf numFmtId="4" fontId="0" fillId="18" borderId="0" xfId="0" applyNumberFormat="1" applyFont="1" applyFill="1"/>
    <xf numFmtId="0" fontId="0" fillId="19" borderId="0" xfId="0" applyFont="1" applyFill="1"/>
    <xf numFmtId="4" fontId="0" fillId="19" borderId="0" xfId="0" applyNumberFormat="1" applyFont="1" applyFill="1"/>
    <xf numFmtId="0" fontId="0" fillId="20" borderId="0" xfId="0" applyFont="1" applyFill="1"/>
    <xf numFmtId="4" fontId="0" fillId="20" borderId="0" xfId="0" applyNumberFormat="1" applyFont="1" applyFill="1"/>
    <xf numFmtId="0" fontId="0" fillId="21" borderId="0" xfId="0" applyFont="1" applyFill="1"/>
    <xf numFmtId="4" fontId="0" fillId="21" borderId="0" xfId="0" applyNumberFormat="1" applyFont="1" applyFill="1"/>
    <xf numFmtId="4" fontId="0" fillId="12" borderId="0" xfId="0" applyNumberFormat="1" applyFont="1" applyFill="1"/>
    <xf numFmtId="4" fontId="0" fillId="11" borderId="0" xfId="0" applyNumberFormat="1" applyFont="1" applyFill="1"/>
    <xf numFmtId="0" fontId="0" fillId="22" borderId="0" xfId="0" applyFont="1" applyFill="1"/>
    <xf numFmtId="0" fontId="0" fillId="23" borderId="0" xfId="0" applyFont="1" applyFill="1"/>
    <xf numFmtId="0" fontId="0" fillId="24" borderId="0" xfId="0" applyFont="1" applyFill="1"/>
    <xf numFmtId="0" fontId="0" fillId="25" borderId="0" xfId="0" applyFont="1" applyFill="1"/>
    <xf numFmtId="0" fontId="0" fillId="26" borderId="0" xfId="0" applyFont="1" applyFill="1"/>
    <xf numFmtId="0" fontId="0" fillId="27" borderId="0" xfId="0" applyFont="1" applyFill="1"/>
    <xf numFmtId="0" fontId="3" fillId="0" borderId="4" xfId="0" applyFont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/>
    <xf numFmtId="0" fontId="1" fillId="3" borderId="2" xfId="0" applyFont="1" applyFill="1" applyBorder="1" applyAlignment="1"/>
    <xf numFmtId="0" fontId="10" fillId="0" borderId="2" xfId="0" applyFont="1" applyFill="1" applyBorder="1" applyAlignment="1" applyProtection="1">
      <alignment vertical="center"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3" fontId="0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 applyProtection="1">
      <alignment horizontal="left" vertical="center" wrapText="1"/>
    </xf>
    <xf numFmtId="4" fontId="1" fillId="0" borderId="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6600"/>
      <color rgb="FF00CCFF"/>
      <color rgb="FF9900CC"/>
      <color rgb="FFFF66CC"/>
      <color rgb="FF990033"/>
      <color rgb="FFFEF0F6"/>
      <color rgb="FFCC00FF"/>
      <color rgb="FF99FF66"/>
      <color rgb="FF66FF66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47"/>
  <sheetViews>
    <sheetView topLeftCell="A223" workbookViewId="0">
      <selection activeCell="N239" sqref="N239"/>
    </sheetView>
  </sheetViews>
  <sheetFormatPr defaultRowHeight="57.75" customHeight="1" x14ac:dyDescent="0.25"/>
  <cols>
    <col min="1" max="1" width="9.140625" style="1"/>
    <col min="2" max="2" width="63.140625" style="1" customWidth="1"/>
    <col min="3" max="3" width="21.28515625" style="72" customWidth="1"/>
    <col min="4" max="4" width="21.28515625" style="73" customWidth="1"/>
    <col min="5" max="5" width="19.140625" style="2" customWidth="1"/>
    <col min="6" max="6" width="21.28515625" style="2" hidden="1" customWidth="1"/>
    <col min="7" max="8" width="19.5703125" style="73" customWidth="1"/>
    <col min="9" max="9" width="15.85546875" style="2" hidden="1" customWidth="1"/>
    <col min="10" max="10" width="11.42578125" style="1" hidden="1" customWidth="1"/>
    <col min="11" max="11" width="0" style="1" hidden="1" customWidth="1"/>
    <col min="12" max="12" width="16" style="1" hidden="1" customWidth="1"/>
    <col min="13" max="13" width="9.140625" style="1"/>
    <col min="14" max="14" width="11.42578125" style="1" bestFit="1" customWidth="1"/>
    <col min="15" max="16384" width="9.140625" style="1"/>
  </cols>
  <sheetData>
    <row r="1" spans="1:12" ht="57.75" customHeight="1" x14ac:dyDescent="0.25">
      <c r="E1" s="167" t="s">
        <v>468</v>
      </c>
      <c r="F1" s="168"/>
      <c r="G1" s="168"/>
      <c r="H1" s="168"/>
    </row>
    <row r="2" spans="1:12" ht="57.75" customHeight="1" x14ac:dyDescent="0.25">
      <c r="B2" s="169" t="s">
        <v>469</v>
      </c>
      <c r="C2" s="170"/>
      <c r="D2" s="170"/>
      <c r="E2" s="170"/>
      <c r="F2" s="170"/>
      <c r="G2" s="170"/>
      <c r="H2" s="170"/>
    </row>
    <row r="3" spans="1:12" ht="71.25" x14ac:dyDescent="0.25">
      <c r="A3" s="3" t="s">
        <v>1</v>
      </c>
      <c r="B3" s="74" t="s">
        <v>470</v>
      </c>
      <c r="C3" s="75" t="s">
        <v>2</v>
      </c>
      <c r="D3" s="76" t="s">
        <v>471</v>
      </c>
      <c r="E3" s="5" t="s">
        <v>4</v>
      </c>
      <c r="F3" s="6" t="s">
        <v>5</v>
      </c>
      <c r="G3" s="11" t="s">
        <v>6</v>
      </c>
      <c r="H3" s="11" t="s">
        <v>472</v>
      </c>
      <c r="I3" s="77"/>
      <c r="L3" s="1" t="s">
        <v>473</v>
      </c>
    </row>
    <row r="4" spans="1:12" ht="15" x14ac:dyDescent="0.25">
      <c r="A4" s="171" t="s">
        <v>10</v>
      </c>
      <c r="B4" s="172"/>
      <c r="C4" s="172"/>
      <c r="D4" s="172"/>
      <c r="E4" s="172"/>
      <c r="F4" s="172"/>
      <c r="G4" s="14"/>
      <c r="H4" s="78">
        <v>48086788.994000003</v>
      </c>
      <c r="I4" s="79">
        <v>48086788.990000002</v>
      </c>
      <c r="L4" s="80">
        <f>L5+L17+L26</f>
        <v>658825.79411597503</v>
      </c>
    </row>
    <row r="5" spans="1:12" ht="15" customHeight="1" x14ac:dyDescent="0.25">
      <c r="A5" s="173" t="s">
        <v>11</v>
      </c>
      <c r="B5" s="174"/>
      <c r="C5" s="174"/>
      <c r="D5" s="174"/>
      <c r="E5" s="174"/>
      <c r="F5" s="174"/>
      <c r="G5" s="11"/>
      <c r="H5" s="19">
        <v>11048757.034</v>
      </c>
      <c r="I5" s="81"/>
      <c r="L5" s="82">
        <f>SUM(C6:C16)</f>
        <v>157031.79411597498</v>
      </c>
    </row>
    <row r="6" spans="1:12" ht="15" x14ac:dyDescent="0.25">
      <c r="A6" s="83">
        <v>1</v>
      </c>
      <c r="B6" s="84" t="s">
        <v>12</v>
      </c>
      <c r="C6" s="20">
        <v>20327</v>
      </c>
      <c r="D6" s="85">
        <v>70.36</v>
      </c>
      <c r="E6" s="21">
        <v>0</v>
      </c>
      <c r="F6" s="22">
        <v>100000</v>
      </c>
      <c r="G6" s="86">
        <v>1430207.72</v>
      </c>
      <c r="H6" s="87">
        <v>1430207.72</v>
      </c>
      <c r="I6" s="88"/>
      <c r="J6" s="25" t="s">
        <v>14</v>
      </c>
      <c r="K6" s="26">
        <v>20327</v>
      </c>
    </row>
    <row r="7" spans="1:12" ht="15" x14ac:dyDescent="0.25">
      <c r="A7" s="83">
        <f>A6+1</f>
        <v>2</v>
      </c>
      <c r="B7" s="84" t="s">
        <v>15</v>
      </c>
      <c r="C7" s="20">
        <v>18901</v>
      </c>
      <c r="D7" s="85">
        <f>D6</f>
        <v>70.36</v>
      </c>
      <c r="E7" s="21">
        <v>0</v>
      </c>
      <c r="F7" s="22">
        <v>100000</v>
      </c>
      <c r="G7" s="86">
        <v>1329874.3600000001</v>
      </c>
      <c r="H7" s="87">
        <v>1329874.3600000001</v>
      </c>
      <c r="I7" s="88"/>
      <c r="J7" s="27" t="s">
        <v>16</v>
      </c>
      <c r="K7" s="26">
        <v>18901</v>
      </c>
    </row>
    <row r="8" spans="1:12" ht="25.5" x14ac:dyDescent="0.25">
      <c r="A8" s="83">
        <f t="shared" ref="A8:A14" si="0">A7+1</f>
        <v>3</v>
      </c>
      <c r="B8" s="84" t="s">
        <v>17</v>
      </c>
      <c r="C8" s="20">
        <v>7750</v>
      </c>
      <c r="D8" s="85">
        <f>D6</f>
        <v>70.36</v>
      </c>
      <c r="E8" s="21">
        <v>0</v>
      </c>
      <c r="F8" s="22">
        <v>100000</v>
      </c>
      <c r="G8" s="86">
        <v>545290</v>
      </c>
      <c r="H8" s="87">
        <v>545290</v>
      </c>
      <c r="I8" s="88"/>
      <c r="J8" s="28" t="s">
        <v>18</v>
      </c>
      <c r="K8" s="26">
        <v>7750</v>
      </c>
    </row>
    <row r="9" spans="1:12" ht="15" x14ac:dyDescent="0.25">
      <c r="A9" s="83">
        <f t="shared" si="0"/>
        <v>4</v>
      </c>
      <c r="B9" s="84" t="s">
        <v>19</v>
      </c>
      <c r="C9" s="20">
        <v>24489.9</v>
      </c>
      <c r="D9" s="85">
        <f>D6</f>
        <v>70.36</v>
      </c>
      <c r="E9" s="21">
        <v>0</v>
      </c>
      <c r="F9" s="22">
        <v>100000</v>
      </c>
      <c r="G9" s="86">
        <v>1723109.3640000001</v>
      </c>
      <c r="H9" s="87">
        <v>1723109.3640000001</v>
      </c>
      <c r="I9" s="88"/>
      <c r="J9" s="29" t="s">
        <v>20</v>
      </c>
      <c r="K9" s="26">
        <v>24489.9</v>
      </c>
    </row>
    <row r="10" spans="1:12" ht="15" x14ac:dyDescent="0.25">
      <c r="A10" s="83">
        <f t="shared" si="0"/>
        <v>5</v>
      </c>
      <c r="B10" s="84" t="s">
        <v>21</v>
      </c>
      <c r="C10" s="20">
        <v>14065</v>
      </c>
      <c r="D10" s="85">
        <f>D6</f>
        <v>70.36</v>
      </c>
      <c r="E10" s="21">
        <v>0</v>
      </c>
      <c r="F10" s="22">
        <v>100000</v>
      </c>
      <c r="G10" s="86">
        <v>989613.4</v>
      </c>
      <c r="H10" s="87">
        <v>989613.4</v>
      </c>
      <c r="I10" s="88"/>
      <c r="J10" s="30" t="s">
        <v>18</v>
      </c>
      <c r="K10" s="26">
        <v>14065</v>
      </c>
    </row>
    <row r="11" spans="1:12" ht="15" x14ac:dyDescent="0.25">
      <c r="A11" s="83">
        <f t="shared" si="0"/>
        <v>6</v>
      </c>
      <c r="B11" s="84" t="s">
        <v>22</v>
      </c>
      <c r="C11" s="20">
        <v>7327</v>
      </c>
      <c r="D11" s="85">
        <f>D6</f>
        <v>70.36</v>
      </c>
      <c r="E11" s="21">
        <v>0</v>
      </c>
      <c r="F11" s="22">
        <v>100000</v>
      </c>
      <c r="G11" s="86">
        <v>515527.72</v>
      </c>
      <c r="H11" s="87">
        <v>515527.72</v>
      </c>
      <c r="I11" s="88"/>
      <c r="J11" s="31">
        <f>SUM(G10:G11)+G8</f>
        <v>2050431.12</v>
      </c>
      <c r="K11" s="26">
        <v>7327</v>
      </c>
    </row>
    <row r="12" spans="1:12" ht="17.25" customHeight="1" x14ac:dyDescent="0.25">
      <c r="A12" s="83">
        <f t="shared" si="0"/>
        <v>7</v>
      </c>
      <c r="B12" s="89" t="s">
        <v>23</v>
      </c>
      <c r="C12" s="32">
        <v>9374</v>
      </c>
      <c r="D12" s="85">
        <f>D6</f>
        <v>70.36</v>
      </c>
      <c r="E12" s="21">
        <v>0</v>
      </c>
      <c r="F12" s="22">
        <v>100000</v>
      </c>
      <c r="G12" s="86">
        <v>659554.64</v>
      </c>
      <c r="H12" s="87">
        <v>659554.64</v>
      </c>
      <c r="I12" s="88"/>
      <c r="J12" s="28"/>
    </row>
    <row r="13" spans="1:12" ht="15.75" customHeight="1" x14ac:dyDescent="0.25">
      <c r="A13" s="83">
        <f t="shared" si="0"/>
        <v>8</v>
      </c>
      <c r="B13" s="89" t="s">
        <v>24</v>
      </c>
      <c r="C13" s="32">
        <v>4782</v>
      </c>
      <c r="D13" s="85">
        <f>D6</f>
        <v>70.36</v>
      </c>
      <c r="E13" s="21">
        <v>0</v>
      </c>
      <c r="F13" s="22">
        <v>100000</v>
      </c>
      <c r="G13" s="86">
        <v>336461.52</v>
      </c>
      <c r="H13" s="87">
        <v>336461.52</v>
      </c>
      <c r="I13" s="88"/>
      <c r="J13" s="28"/>
    </row>
    <row r="14" spans="1:12" ht="25.5" x14ac:dyDescent="0.25">
      <c r="A14" s="83">
        <f t="shared" si="0"/>
        <v>9</v>
      </c>
      <c r="B14" s="89" t="s">
        <v>25</v>
      </c>
      <c r="C14" s="32">
        <v>19800</v>
      </c>
      <c r="D14" s="85">
        <f>D6</f>
        <v>70.36</v>
      </c>
      <c r="E14" s="21">
        <v>0</v>
      </c>
      <c r="F14" s="22">
        <v>100000</v>
      </c>
      <c r="G14" s="86">
        <v>1393128</v>
      </c>
      <c r="H14" s="87">
        <v>1393128</v>
      </c>
      <c r="I14" s="88"/>
      <c r="J14" s="28"/>
    </row>
    <row r="15" spans="1:12" ht="15" x14ac:dyDescent="0.25">
      <c r="A15" s="83">
        <v>10</v>
      </c>
      <c r="B15" s="89" t="s">
        <v>26</v>
      </c>
      <c r="C15" s="33">
        <v>14887.394115974987</v>
      </c>
      <c r="D15" s="85">
        <v>70.36</v>
      </c>
      <c r="E15" s="21">
        <v>0</v>
      </c>
      <c r="F15" s="22"/>
      <c r="G15" s="86">
        <v>1047477.05</v>
      </c>
      <c r="H15" s="87">
        <v>1047477.05</v>
      </c>
      <c r="I15" s="88"/>
      <c r="J15" s="28"/>
    </row>
    <row r="16" spans="1:12" ht="25.5" x14ac:dyDescent="0.25">
      <c r="A16" s="83">
        <v>11</v>
      </c>
      <c r="B16" s="89" t="s">
        <v>27</v>
      </c>
      <c r="C16" s="33">
        <v>15328.5</v>
      </c>
      <c r="D16" s="85">
        <f>D6</f>
        <v>70.36</v>
      </c>
      <c r="E16" s="21">
        <v>0</v>
      </c>
      <c r="F16" s="22">
        <v>100000</v>
      </c>
      <c r="G16" s="86">
        <v>1078513.26</v>
      </c>
      <c r="H16" s="87">
        <v>1078513.26</v>
      </c>
      <c r="I16" s="90"/>
      <c r="J16" s="28"/>
    </row>
    <row r="17" spans="1:12" s="37" customFormat="1" ht="15" customHeight="1" x14ac:dyDescent="0.25">
      <c r="A17" s="175" t="s">
        <v>28</v>
      </c>
      <c r="B17" s="176"/>
      <c r="C17" s="176"/>
      <c r="D17" s="176"/>
      <c r="E17" s="176"/>
      <c r="F17" s="176"/>
      <c r="G17" s="35"/>
      <c r="H17" s="36">
        <v>3410606.04</v>
      </c>
      <c r="I17" s="91"/>
      <c r="L17" s="92">
        <f>SUM(C18:C25)</f>
        <v>47496</v>
      </c>
    </row>
    <row r="18" spans="1:12" s="37" customFormat="1" ht="15" x14ac:dyDescent="0.25">
      <c r="A18" s="83">
        <v>1</v>
      </c>
      <c r="B18" s="84" t="s">
        <v>29</v>
      </c>
      <c r="C18" s="93">
        <v>504</v>
      </c>
      <c r="D18" s="85">
        <f>D6</f>
        <v>70.36</v>
      </c>
      <c r="E18" s="21">
        <v>0</v>
      </c>
      <c r="F18" s="22">
        <v>100000</v>
      </c>
      <c r="G18" s="86">
        <v>35461.440000000002</v>
      </c>
      <c r="H18" s="87">
        <v>70000</v>
      </c>
      <c r="I18" s="88"/>
      <c r="J18" s="25" t="s">
        <v>30</v>
      </c>
    </row>
    <row r="19" spans="1:12" s="37" customFormat="1" ht="15" x14ac:dyDescent="0.25">
      <c r="A19" s="83">
        <f>A18+1</f>
        <v>2</v>
      </c>
      <c r="B19" s="84" t="s">
        <v>31</v>
      </c>
      <c r="C19" s="93">
        <v>22722</v>
      </c>
      <c r="D19" s="85">
        <f>D6</f>
        <v>70.36</v>
      </c>
      <c r="E19" s="21">
        <v>0</v>
      </c>
      <c r="F19" s="22">
        <v>100000</v>
      </c>
      <c r="G19" s="86">
        <v>1598719.92</v>
      </c>
      <c r="H19" s="87">
        <v>1598719.92</v>
      </c>
      <c r="I19" s="88"/>
      <c r="J19" s="25"/>
    </row>
    <row r="20" spans="1:12" s="37" customFormat="1" ht="25.5" x14ac:dyDescent="0.25">
      <c r="A20" s="83">
        <f t="shared" ref="A20:A25" si="1">A19+1</f>
        <v>3</v>
      </c>
      <c r="B20" s="84" t="s">
        <v>32</v>
      </c>
      <c r="C20" s="93">
        <v>564</v>
      </c>
      <c r="D20" s="85">
        <f>D6</f>
        <v>70.36</v>
      </c>
      <c r="E20" s="21">
        <v>0</v>
      </c>
      <c r="F20" s="22">
        <v>100000</v>
      </c>
      <c r="G20" s="86">
        <v>39683.040000000001</v>
      </c>
      <c r="H20" s="87">
        <v>70000</v>
      </c>
      <c r="I20" s="88"/>
      <c r="J20" s="25"/>
    </row>
    <row r="21" spans="1:12" s="37" customFormat="1" ht="36" customHeight="1" x14ac:dyDescent="0.25">
      <c r="A21" s="83">
        <f t="shared" si="1"/>
        <v>4</v>
      </c>
      <c r="B21" s="84" t="s">
        <v>33</v>
      </c>
      <c r="C21" s="93">
        <v>939</v>
      </c>
      <c r="D21" s="85">
        <f>D6</f>
        <v>70.36</v>
      </c>
      <c r="E21" s="21">
        <v>0</v>
      </c>
      <c r="F21" s="22">
        <v>100000</v>
      </c>
      <c r="G21" s="86">
        <v>66068.039999999994</v>
      </c>
      <c r="H21" s="87">
        <v>70000</v>
      </c>
      <c r="I21" s="88"/>
      <c r="J21" s="25"/>
    </row>
    <row r="22" spans="1:12" s="37" customFormat="1" ht="25.5" x14ac:dyDescent="0.25">
      <c r="A22" s="83">
        <f t="shared" si="1"/>
        <v>5</v>
      </c>
      <c r="B22" s="84" t="s">
        <v>34</v>
      </c>
      <c r="C22" s="93">
        <v>3924</v>
      </c>
      <c r="D22" s="85">
        <f>D6</f>
        <v>70.36</v>
      </c>
      <c r="E22" s="21">
        <v>0</v>
      </c>
      <c r="F22" s="22">
        <v>100000</v>
      </c>
      <c r="G22" s="86">
        <v>276092.64</v>
      </c>
      <c r="H22" s="87">
        <v>276092.64</v>
      </c>
      <c r="I22" s="88"/>
      <c r="J22" s="25"/>
    </row>
    <row r="23" spans="1:12" s="37" customFormat="1" ht="25.5" x14ac:dyDescent="0.25">
      <c r="A23" s="83">
        <f t="shared" si="1"/>
        <v>6</v>
      </c>
      <c r="B23" s="84" t="s">
        <v>35</v>
      </c>
      <c r="C23" s="93">
        <v>6150</v>
      </c>
      <c r="D23" s="85">
        <f>D6</f>
        <v>70.36</v>
      </c>
      <c r="E23" s="21">
        <v>0</v>
      </c>
      <c r="F23" s="22">
        <v>100000</v>
      </c>
      <c r="G23" s="86">
        <v>432714</v>
      </c>
      <c r="H23" s="87">
        <v>432714</v>
      </c>
      <c r="I23" s="88"/>
      <c r="J23" s="25"/>
    </row>
    <row r="24" spans="1:12" s="37" customFormat="1" ht="25.5" x14ac:dyDescent="0.25">
      <c r="A24" s="83">
        <f t="shared" si="1"/>
        <v>7</v>
      </c>
      <c r="B24" s="84" t="s">
        <v>36</v>
      </c>
      <c r="C24" s="93">
        <v>6467</v>
      </c>
      <c r="D24" s="85">
        <f>D6</f>
        <v>70.36</v>
      </c>
      <c r="E24" s="21">
        <v>0</v>
      </c>
      <c r="F24" s="22">
        <v>100000</v>
      </c>
      <c r="G24" s="86">
        <v>455018.12</v>
      </c>
      <c r="H24" s="87">
        <v>455018.12</v>
      </c>
      <c r="I24" s="88"/>
      <c r="J24" s="25"/>
    </row>
    <row r="25" spans="1:12" s="37" customFormat="1" ht="25.5" x14ac:dyDescent="0.25">
      <c r="A25" s="83">
        <f t="shared" si="1"/>
        <v>8</v>
      </c>
      <c r="B25" s="84" t="s">
        <v>37</v>
      </c>
      <c r="C25" s="93">
        <v>6226</v>
      </c>
      <c r="D25" s="85">
        <f>D6</f>
        <v>70.36</v>
      </c>
      <c r="E25" s="21">
        <v>0</v>
      </c>
      <c r="F25" s="22">
        <v>100000</v>
      </c>
      <c r="G25" s="86">
        <v>438061.36</v>
      </c>
      <c r="H25" s="87">
        <v>438061.36</v>
      </c>
      <c r="I25" s="88"/>
      <c r="J25" s="25"/>
    </row>
    <row r="26" spans="1:12" s="37" customFormat="1" ht="15" customHeight="1" x14ac:dyDescent="0.25">
      <c r="A26" s="177" t="s">
        <v>38</v>
      </c>
      <c r="B26" s="178"/>
      <c r="C26" s="178"/>
      <c r="D26" s="178"/>
      <c r="E26" s="178"/>
      <c r="F26" s="178"/>
      <c r="G26" s="39"/>
      <c r="H26" s="40">
        <v>33627425.920000002</v>
      </c>
      <c r="I26" s="94"/>
      <c r="L26" s="92">
        <f>SUM(C27:C114)</f>
        <v>454298</v>
      </c>
    </row>
    <row r="27" spans="1:12" s="37" customFormat="1" ht="30" customHeight="1" x14ac:dyDescent="0.25">
      <c r="A27" s="83">
        <v>1</v>
      </c>
      <c r="B27" s="95" t="s">
        <v>39</v>
      </c>
      <c r="C27" s="93">
        <v>5113</v>
      </c>
      <c r="D27" s="85">
        <f>D6</f>
        <v>70.36</v>
      </c>
      <c r="E27" s="21">
        <v>0</v>
      </c>
      <c r="F27" s="22">
        <v>100000</v>
      </c>
      <c r="G27" s="86">
        <v>359750.68</v>
      </c>
      <c r="H27" s="87">
        <v>359750.68</v>
      </c>
      <c r="I27" s="88"/>
      <c r="J27" s="41" t="s">
        <v>30</v>
      </c>
    </row>
    <row r="28" spans="1:12" s="37" customFormat="1" ht="15" x14ac:dyDescent="0.25">
      <c r="A28" s="83">
        <f>A27+1</f>
        <v>2</v>
      </c>
      <c r="B28" s="95" t="s">
        <v>40</v>
      </c>
      <c r="C28" s="93">
        <v>7736</v>
      </c>
      <c r="D28" s="85">
        <f>D6</f>
        <v>70.36</v>
      </c>
      <c r="E28" s="21">
        <v>0</v>
      </c>
      <c r="F28" s="22">
        <v>100000</v>
      </c>
      <c r="G28" s="86">
        <v>544304.96</v>
      </c>
      <c r="H28" s="87">
        <v>544304.96</v>
      </c>
      <c r="I28" s="88"/>
      <c r="J28" s="41"/>
    </row>
    <row r="29" spans="1:12" s="37" customFormat="1" ht="51.75" x14ac:dyDescent="0.25">
      <c r="A29" s="83">
        <f t="shared" ref="A29:A92" si="2">A28+1</f>
        <v>3</v>
      </c>
      <c r="B29" s="95" t="s">
        <v>41</v>
      </c>
      <c r="C29" s="93">
        <v>6772</v>
      </c>
      <c r="D29" s="85">
        <f>D6</f>
        <v>70.36</v>
      </c>
      <c r="E29" s="21">
        <v>0</v>
      </c>
      <c r="F29" s="22">
        <v>100000</v>
      </c>
      <c r="G29" s="86">
        <v>476477.92</v>
      </c>
      <c r="H29" s="87">
        <v>476477.92</v>
      </c>
      <c r="I29" s="88"/>
      <c r="J29" s="41"/>
    </row>
    <row r="30" spans="1:12" s="37" customFormat="1" ht="26.25" x14ac:dyDescent="0.25">
      <c r="A30" s="83">
        <f t="shared" si="2"/>
        <v>4</v>
      </c>
      <c r="B30" s="95" t="s">
        <v>42</v>
      </c>
      <c r="C30" s="93">
        <v>5628</v>
      </c>
      <c r="D30" s="85">
        <f>D6</f>
        <v>70.36</v>
      </c>
      <c r="E30" s="42">
        <v>1</v>
      </c>
      <c r="F30" s="22">
        <v>100000</v>
      </c>
      <c r="G30" s="86">
        <v>495986.08</v>
      </c>
      <c r="H30" s="87">
        <v>495986.08</v>
      </c>
      <c r="I30" s="88"/>
      <c r="J30" s="41"/>
    </row>
    <row r="31" spans="1:12" s="37" customFormat="1" ht="41.25" customHeight="1" x14ac:dyDescent="0.25">
      <c r="A31" s="83">
        <f t="shared" si="2"/>
        <v>5</v>
      </c>
      <c r="B31" s="95" t="s">
        <v>43</v>
      </c>
      <c r="C31" s="93">
        <v>1614</v>
      </c>
      <c r="D31" s="85">
        <f>D6</f>
        <v>70.36</v>
      </c>
      <c r="E31" s="21">
        <v>0</v>
      </c>
      <c r="F31" s="22">
        <v>100000</v>
      </c>
      <c r="G31" s="86">
        <v>113561.04</v>
      </c>
      <c r="H31" s="87">
        <v>113561.04</v>
      </c>
      <c r="I31" s="88"/>
      <c r="J31" s="43">
        <f>SUM(G27:G31)</f>
        <v>1990080.68</v>
      </c>
    </row>
    <row r="32" spans="1:12" s="37" customFormat="1" ht="15" customHeight="1" x14ac:dyDescent="0.25">
      <c r="A32" s="83">
        <f t="shared" si="2"/>
        <v>6</v>
      </c>
      <c r="B32" s="95" t="s">
        <v>44</v>
      </c>
      <c r="C32" s="93">
        <v>25421</v>
      </c>
      <c r="D32" s="85">
        <f>D6</f>
        <v>70.36</v>
      </c>
      <c r="E32" s="21">
        <v>0</v>
      </c>
      <c r="F32" s="22">
        <v>100000</v>
      </c>
      <c r="G32" s="86">
        <v>1788621.56</v>
      </c>
      <c r="H32" s="87">
        <v>1788621.56</v>
      </c>
      <c r="I32" s="88"/>
      <c r="J32" s="44" t="s">
        <v>45</v>
      </c>
    </row>
    <row r="33" spans="1:10" s="37" customFormat="1" ht="26.25" x14ac:dyDescent="0.25">
      <c r="A33" s="83">
        <f t="shared" si="2"/>
        <v>7</v>
      </c>
      <c r="B33" s="95" t="s">
        <v>46</v>
      </c>
      <c r="C33" s="93">
        <v>5163</v>
      </c>
      <c r="D33" s="85">
        <f>D6</f>
        <v>70.36</v>
      </c>
      <c r="E33" s="21">
        <v>0</v>
      </c>
      <c r="F33" s="22">
        <v>100000</v>
      </c>
      <c r="G33" s="86">
        <v>363268.68</v>
      </c>
      <c r="H33" s="87">
        <v>363268.68</v>
      </c>
      <c r="I33" s="88"/>
      <c r="J33" s="25"/>
    </row>
    <row r="34" spans="1:10" s="37" customFormat="1" ht="26.25" x14ac:dyDescent="0.25">
      <c r="A34" s="83">
        <f t="shared" si="2"/>
        <v>8</v>
      </c>
      <c r="B34" s="95" t="s">
        <v>47</v>
      </c>
      <c r="C34" s="93">
        <v>5407</v>
      </c>
      <c r="D34" s="85">
        <f>D6</f>
        <v>70.36</v>
      </c>
      <c r="E34" s="21">
        <v>0</v>
      </c>
      <c r="F34" s="22">
        <v>100000</v>
      </c>
      <c r="G34" s="86">
        <v>380436.52</v>
      </c>
      <c r="H34" s="87">
        <v>380436.52</v>
      </c>
      <c r="I34" s="88"/>
      <c r="J34" s="25"/>
    </row>
    <row r="35" spans="1:10" s="37" customFormat="1" ht="30.75" customHeight="1" x14ac:dyDescent="0.25">
      <c r="A35" s="83">
        <f t="shared" si="2"/>
        <v>9</v>
      </c>
      <c r="B35" s="95" t="s">
        <v>48</v>
      </c>
      <c r="C35" s="93">
        <v>8410</v>
      </c>
      <c r="D35" s="85">
        <f>D6</f>
        <v>70.36</v>
      </c>
      <c r="E35" s="21">
        <v>0</v>
      </c>
      <c r="F35" s="22">
        <v>100000</v>
      </c>
      <c r="G35" s="86">
        <v>591727.6</v>
      </c>
      <c r="H35" s="87">
        <v>591727.6</v>
      </c>
      <c r="I35" s="88"/>
      <c r="J35" s="25"/>
    </row>
    <row r="36" spans="1:10" s="37" customFormat="1" ht="26.25" x14ac:dyDescent="0.25">
      <c r="A36" s="83">
        <f t="shared" si="2"/>
        <v>10</v>
      </c>
      <c r="B36" s="95" t="s">
        <v>49</v>
      </c>
      <c r="C36" s="93">
        <v>2225</v>
      </c>
      <c r="D36" s="85">
        <f>D6</f>
        <v>70.36</v>
      </c>
      <c r="E36" s="21">
        <v>0</v>
      </c>
      <c r="F36" s="22">
        <v>100000</v>
      </c>
      <c r="G36" s="86">
        <v>156551</v>
      </c>
      <c r="H36" s="87">
        <v>156551</v>
      </c>
      <c r="I36" s="88"/>
      <c r="J36" s="25"/>
    </row>
    <row r="37" spans="1:10" s="37" customFormat="1" ht="39" customHeight="1" x14ac:dyDescent="0.25">
      <c r="A37" s="83">
        <f t="shared" si="2"/>
        <v>11</v>
      </c>
      <c r="B37" s="95" t="s">
        <v>50</v>
      </c>
      <c r="C37" s="93">
        <v>3892</v>
      </c>
      <c r="D37" s="85">
        <f>D6</f>
        <v>70.36</v>
      </c>
      <c r="E37" s="21">
        <v>0</v>
      </c>
      <c r="F37" s="22">
        <v>100000</v>
      </c>
      <c r="G37" s="86">
        <v>273841.12</v>
      </c>
      <c r="H37" s="87">
        <v>273841.12</v>
      </c>
      <c r="I37" s="88"/>
      <c r="J37" s="25"/>
    </row>
    <row r="38" spans="1:10" s="37" customFormat="1" ht="39" x14ac:dyDescent="0.25">
      <c r="A38" s="83">
        <f t="shared" si="2"/>
        <v>12</v>
      </c>
      <c r="B38" s="95" t="s">
        <v>51</v>
      </c>
      <c r="C38" s="93">
        <v>265</v>
      </c>
      <c r="D38" s="85">
        <f>D6</f>
        <v>70.36</v>
      </c>
      <c r="E38" s="21">
        <v>0</v>
      </c>
      <c r="F38" s="22">
        <v>100000</v>
      </c>
      <c r="G38" s="86">
        <v>18645.400000000001</v>
      </c>
      <c r="H38" s="87">
        <v>70000</v>
      </c>
      <c r="I38" s="88"/>
      <c r="J38" s="44">
        <f>SUM(G32:G38)</f>
        <v>3573091.8800000004</v>
      </c>
    </row>
    <row r="39" spans="1:10" s="37" customFormat="1" ht="26.25" x14ac:dyDescent="0.25">
      <c r="A39" s="83">
        <f t="shared" si="2"/>
        <v>13</v>
      </c>
      <c r="B39" s="95" t="s">
        <v>52</v>
      </c>
      <c r="C39" s="93">
        <v>6335</v>
      </c>
      <c r="D39" s="85">
        <f>D6</f>
        <v>70.36</v>
      </c>
      <c r="E39" s="21">
        <v>0</v>
      </c>
      <c r="F39" s="22">
        <v>100000</v>
      </c>
      <c r="G39" s="86">
        <v>445730.6</v>
      </c>
      <c r="H39" s="87">
        <v>445730.6</v>
      </c>
      <c r="I39" s="88"/>
      <c r="J39" s="29" t="s">
        <v>53</v>
      </c>
    </row>
    <row r="40" spans="1:10" s="37" customFormat="1" ht="15" x14ac:dyDescent="0.25">
      <c r="A40" s="83">
        <f t="shared" si="2"/>
        <v>14</v>
      </c>
      <c r="B40" s="95" t="s">
        <v>54</v>
      </c>
      <c r="C40" s="93">
        <v>7942</v>
      </c>
      <c r="D40" s="85">
        <f>D6</f>
        <v>70.36</v>
      </c>
      <c r="E40" s="21">
        <v>0</v>
      </c>
      <c r="F40" s="22">
        <v>100000</v>
      </c>
      <c r="G40" s="86">
        <v>558799.12</v>
      </c>
      <c r="H40" s="87">
        <v>558799.12</v>
      </c>
      <c r="I40" s="88"/>
      <c r="J40" s="29"/>
    </row>
    <row r="41" spans="1:10" s="37" customFormat="1" ht="26.25" x14ac:dyDescent="0.25">
      <c r="A41" s="83">
        <f t="shared" si="2"/>
        <v>15</v>
      </c>
      <c r="B41" s="95" t="s">
        <v>55</v>
      </c>
      <c r="C41" s="93">
        <v>1130</v>
      </c>
      <c r="D41" s="85">
        <f>D6</f>
        <v>70.36</v>
      </c>
      <c r="E41" s="21">
        <v>0</v>
      </c>
      <c r="F41" s="22">
        <v>100000</v>
      </c>
      <c r="G41" s="86">
        <v>79506.8</v>
      </c>
      <c r="H41" s="87">
        <v>79506.8</v>
      </c>
      <c r="I41" s="88"/>
      <c r="J41" s="29"/>
    </row>
    <row r="42" spans="1:10" s="37" customFormat="1" ht="39" x14ac:dyDescent="0.25">
      <c r="A42" s="83">
        <f t="shared" si="2"/>
        <v>16</v>
      </c>
      <c r="B42" s="95" t="s">
        <v>56</v>
      </c>
      <c r="C42" s="93">
        <v>2309</v>
      </c>
      <c r="D42" s="85">
        <f>D6</f>
        <v>70.36</v>
      </c>
      <c r="E42" s="21">
        <v>0</v>
      </c>
      <c r="F42" s="22">
        <v>100000</v>
      </c>
      <c r="G42" s="86">
        <v>162461.24</v>
      </c>
      <c r="H42" s="87">
        <v>162461.24</v>
      </c>
      <c r="I42" s="88"/>
      <c r="J42" s="45">
        <f>SUM(G39:G42)</f>
        <v>1246497.76</v>
      </c>
    </row>
    <row r="43" spans="1:10" s="37" customFormat="1" ht="15" x14ac:dyDescent="0.25">
      <c r="A43" s="83">
        <f t="shared" si="2"/>
        <v>17</v>
      </c>
      <c r="B43" s="95" t="s">
        <v>57</v>
      </c>
      <c r="C43" s="93">
        <v>3178</v>
      </c>
      <c r="D43" s="85">
        <f>D6</f>
        <v>70.36</v>
      </c>
      <c r="E43" s="21">
        <v>0</v>
      </c>
      <c r="F43" s="22">
        <v>100000</v>
      </c>
      <c r="G43" s="86">
        <v>223604.08</v>
      </c>
      <c r="H43" s="87">
        <v>223604.08</v>
      </c>
      <c r="I43" s="88"/>
      <c r="J43" s="46" t="s">
        <v>58</v>
      </c>
    </row>
    <row r="44" spans="1:10" s="37" customFormat="1" ht="15" x14ac:dyDescent="0.25">
      <c r="A44" s="83">
        <f t="shared" si="2"/>
        <v>18</v>
      </c>
      <c r="B44" s="95" t="s">
        <v>59</v>
      </c>
      <c r="C44" s="93">
        <v>20784</v>
      </c>
      <c r="D44" s="85">
        <f>D6</f>
        <v>70.36</v>
      </c>
      <c r="E44" s="21">
        <v>0</v>
      </c>
      <c r="F44" s="22">
        <v>100000</v>
      </c>
      <c r="G44" s="86">
        <v>1462362.24</v>
      </c>
      <c r="H44" s="87">
        <v>1462362.24</v>
      </c>
      <c r="I44" s="88"/>
      <c r="J44" s="47"/>
    </row>
    <row r="45" spans="1:10" s="37" customFormat="1" ht="26.25" x14ac:dyDescent="0.25">
      <c r="A45" s="83">
        <f t="shared" si="2"/>
        <v>19</v>
      </c>
      <c r="B45" s="95" t="s">
        <v>60</v>
      </c>
      <c r="C45" s="93">
        <v>80</v>
      </c>
      <c r="D45" s="85">
        <f>D6</f>
        <v>70.36</v>
      </c>
      <c r="E45" s="21">
        <v>0</v>
      </c>
      <c r="F45" s="22">
        <v>100000</v>
      </c>
      <c r="G45" s="86">
        <v>5628.8</v>
      </c>
      <c r="H45" s="87">
        <v>70000</v>
      </c>
      <c r="I45" s="88"/>
      <c r="J45" s="47"/>
    </row>
    <row r="46" spans="1:10" s="37" customFormat="1" ht="15" x14ac:dyDescent="0.25">
      <c r="A46" s="83">
        <f t="shared" si="2"/>
        <v>20</v>
      </c>
      <c r="B46" s="95" t="s">
        <v>61</v>
      </c>
      <c r="C46" s="93">
        <v>10175</v>
      </c>
      <c r="D46" s="85">
        <f>D6</f>
        <v>70.36</v>
      </c>
      <c r="E46" s="21">
        <v>0</v>
      </c>
      <c r="F46" s="22">
        <v>100000</v>
      </c>
      <c r="G46" s="86">
        <v>715913</v>
      </c>
      <c r="H46" s="87">
        <v>715913</v>
      </c>
      <c r="I46" s="88"/>
      <c r="J46" s="47"/>
    </row>
    <row r="47" spans="1:10" s="37" customFormat="1" ht="26.25" x14ac:dyDescent="0.25">
      <c r="A47" s="83">
        <f t="shared" si="2"/>
        <v>21</v>
      </c>
      <c r="B47" s="95" t="s">
        <v>62</v>
      </c>
      <c r="C47" s="93">
        <v>1995</v>
      </c>
      <c r="D47" s="85">
        <f>D6</f>
        <v>70.36</v>
      </c>
      <c r="E47" s="21">
        <v>0</v>
      </c>
      <c r="F47" s="22">
        <v>100000</v>
      </c>
      <c r="G47" s="86">
        <v>140368.20000000001</v>
      </c>
      <c r="H47" s="87">
        <v>140368.20000000001</v>
      </c>
      <c r="I47" s="88"/>
      <c r="J47" s="47"/>
    </row>
    <row r="48" spans="1:10" s="37" customFormat="1" ht="39" x14ac:dyDescent="0.25">
      <c r="A48" s="83">
        <f t="shared" si="2"/>
        <v>22</v>
      </c>
      <c r="B48" s="95" t="s">
        <v>63</v>
      </c>
      <c r="C48" s="93">
        <v>529</v>
      </c>
      <c r="D48" s="85">
        <f>D6</f>
        <v>70.36</v>
      </c>
      <c r="E48" s="21">
        <v>0</v>
      </c>
      <c r="F48" s="22">
        <v>100000</v>
      </c>
      <c r="G48" s="86">
        <v>37220.44</v>
      </c>
      <c r="H48" s="87">
        <v>70000</v>
      </c>
      <c r="I48" s="88"/>
      <c r="J48" s="47"/>
    </row>
    <row r="49" spans="1:10" s="37" customFormat="1" ht="39" x14ac:dyDescent="0.25">
      <c r="A49" s="83">
        <f t="shared" si="2"/>
        <v>23</v>
      </c>
      <c r="B49" s="95" t="s">
        <v>64</v>
      </c>
      <c r="C49" s="93">
        <v>266</v>
      </c>
      <c r="D49" s="85">
        <f>D6</f>
        <v>70.36</v>
      </c>
      <c r="E49" s="21">
        <v>0</v>
      </c>
      <c r="F49" s="22">
        <v>100000</v>
      </c>
      <c r="G49" s="86">
        <v>18715.759999999998</v>
      </c>
      <c r="H49" s="87">
        <v>70000</v>
      </c>
      <c r="I49" s="88"/>
      <c r="J49" s="46">
        <f>SUM(G43:G49)</f>
        <v>2603812.52</v>
      </c>
    </row>
    <row r="50" spans="1:10" s="37" customFormat="1" ht="15" x14ac:dyDescent="0.25">
      <c r="A50" s="83">
        <f t="shared" si="2"/>
        <v>24</v>
      </c>
      <c r="B50" s="95" t="s">
        <v>65</v>
      </c>
      <c r="C50" s="93">
        <v>5785</v>
      </c>
      <c r="D50" s="85">
        <f>D6</f>
        <v>70.36</v>
      </c>
      <c r="E50" s="21">
        <v>0</v>
      </c>
      <c r="F50" s="22">
        <v>100000</v>
      </c>
      <c r="G50" s="86">
        <v>407032.6</v>
      </c>
      <c r="H50" s="87">
        <v>407032.6</v>
      </c>
      <c r="I50" s="88"/>
      <c r="J50" s="48" t="s">
        <v>66</v>
      </c>
    </row>
    <row r="51" spans="1:10" s="37" customFormat="1" ht="15" x14ac:dyDescent="0.25">
      <c r="A51" s="83">
        <f t="shared" si="2"/>
        <v>25</v>
      </c>
      <c r="B51" s="95" t="s">
        <v>67</v>
      </c>
      <c r="C51" s="93">
        <v>6625</v>
      </c>
      <c r="D51" s="85">
        <f>D6</f>
        <v>70.36</v>
      </c>
      <c r="E51" s="21">
        <v>0</v>
      </c>
      <c r="F51" s="22">
        <v>100000</v>
      </c>
      <c r="G51" s="86">
        <v>466135</v>
      </c>
      <c r="H51" s="87">
        <v>466135</v>
      </c>
      <c r="I51" s="88"/>
      <c r="J51" s="48"/>
    </row>
    <row r="52" spans="1:10" s="37" customFormat="1" ht="15" x14ac:dyDescent="0.25">
      <c r="A52" s="83">
        <f t="shared" si="2"/>
        <v>26</v>
      </c>
      <c r="B52" s="95" t="s">
        <v>68</v>
      </c>
      <c r="C52" s="93">
        <v>3366</v>
      </c>
      <c r="D52" s="85">
        <f>D6</f>
        <v>70.36</v>
      </c>
      <c r="E52" s="21">
        <v>0</v>
      </c>
      <c r="F52" s="22">
        <v>100000</v>
      </c>
      <c r="G52" s="86">
        <v>236831.76</v>
      </c>
      <c r="H52" s="87">
        <v>236831.76</v>
      </c>
      <c r="I52" s="88"/>
      <c r="J52" s="48"/>
    </row>
    <row r="53" spans="1:10" s="37" customFormat="1" ht="15" x14ac:dyDescent="0.25">
      <c r="A53" s="83">
        <f t="shared" si="2"/>
        <v>27</v>
      </c>
      <c r="B53" s="95" t="s">
        <v>69</v>
      </c>
      <c r="C53" s="93">
        <v>1840</v>
      </c>
      <c r="D53" s="85">
        <f>D6</f>
        <v>70.36</v>
      </c>
      <c r="E53" s="42">
        <v>1</v>
      </c>
      <c r="F53" s="22">
        <v>100000</v>
      </c>
      <c r="G53" s="86">
        <v>229462.39999999999</v>
      </c>
      <c r="H53" s="87">
        <v>229462.39999999999</v>
      </c>
      <c r="I53" s="88"/>
      <c r="J53" s="48"/>
    </row>
    <row r="54" spans="1:10" s="37" customFormat="1" ht="15" x14ac:dyDescent="0.25">
      <c r="A54" s="83">
        <f t="shared" si="2"/>
        <v>28</v>
      </c>
      <c r="B54" s="95" t="s">
        <v>70</v>
      </c>
      <c r="C54" s="93">
        <v>9038</v>
      </c>
      <c r="D54" s="85">
        <f>D6</f>
        <v>70.36</v>
      </c>
      <c r="E54" s="21">
        <v>0</v>
      </c>
      <c r="F54" s="22">
        <v>100000</v>
      </c>
      <c r="G54" s="86">
        <v>635913.68000000005</v>
      </c>
      <c r="H54" s="87">
        <v>635913.68000000005</v>
      </c>
      <c r="I54" s="88"/>
      <c r="J54" s="48"/>
    </row>
    <row r="55" spans="1:10" s="37" customFormat="1" ht="15" x14ac:dyDescent="0.25">
      <c r="A55" s="83">
        <f t="shared" si="2"/>
        <v>29</v>
      </c>
      <c r="B55" s="95" t="s">
        <v>71</v>
      </c>
      <c r="C55" s="93">
        <v>1467</v>
      </c>
      <c r="D55" s="85">
        <f>D6</f>
        <v>70.36</v>
      </c>
      <c r="E55" s="21">
        <v>0</v>
      </c>
      <c r="F55" s="22">
        <v>100000</v>
      </c>
      <c r="G55" s="86">
        <v>103218.12</v>
      </c>
      <c r="H55" s="87">
        <v>103218.12</v>
      </c>
      <c r="I55" s="88"/>
      <c r="J55" s="48"/>
    </row>
    <row r="56" spans="1:10" s="37" customFormat="1" ht="26.25" x14ac:dyDescent="0.25">
      <c r="A56" s="83">
        <f t="shared" si="2"/>
        <v>30</v>
      </c>
      <c r="B56" s="95" t="s">
        <v>72</v>
      </c>
      <c r="C56" s="93">
        <v>7772</v>
      </c>
      <c r="D56" s="85">
        <f>D6</f>
        <v>70.36</v>
      </c>
      <c r="E56" s="21">
        <v>0</v>
      </c>
      <c r="F56" s="22">
        <v>100000</v>
      </c>
      <c r="G56" s="86">
        <v>546837.92000000004</v>
      </c>
      <c r="H56" s="87">
        <v>546837.92000000004</v>
      </c>
      <c r="I56" s="88"/>
      <c r="J56" s="48"/>
    </row>
    <row r="57" spans="1:10" s="37" customFormat="1" ht="51.75" x14ac:dyDescent="0.25">
      <c r="A57" s="83">
        <f t="shared" si="2"/>
        <v>31</v>
      </c>
      <c r="B57" s="95" t="s">
        <v>73</v>
      </c>
      <c r="C57" s="93">
        <v>1467</v>
      </c>
      <c r="D57" s="85">
        <f>D6</f>
        <v>70.36</v>
      </c>
      <c r="E57" s="21">
        <v>0</v>
      </c>
      <c r="F57" s="22">
        <v>100000</v>
      </c>
      <c r="G57" s="86">
        <v>103218.12</v>
      </c>
      <c r="H57" s="87">
        <v>103218.12</v>
      </c>
      <c r="I57" s="88"/>
      <c r="J57" s="48"/>
    </row>
    <row r="58" spans="1:10" s="37" customFormat="1" ht="26.25" customHeight="1" x14ac:dyDescent="0.25">
      <c r="A58" s="83">
        <f t="shared" si="2"/>
        <v>32</v>
      </c>
      <c r="B58" s="95" t="s">
        <v>74</v>
      </c>
      <c r="C58" s="93">
        <v>631</v>
      </c>
      <c r="D58" s="85">
        <f>D6</f>
        <v>70.36</v>
      </c>
      <c r="E58" s="42">
        <v>1</v>
      </c>
      <c r="F58" s="22">
        <v>100000</v>
      </c>
      <c r="G58" s="86">
        <v>144397.16</v>
      </c>
      <c r="H58" s="87">
        <v>144397.16</v>
      </c>
      <c r="I58" s="88"/>
      <c r="J58" s="48"/>
    </row>
    <row r="59" spans="1:10" s="37" customFormat="1" ht="24.75" customHeight="1" x14ac:dyDescent="0.25">
      <c r="A59" s="83">
        <f t="shared" si="2"/>
        <v>33</v>
      </c>
      <c r="B59" s="95" t="s">
        <v>75</v>
      </c>
      <c r="C59" s="93">
        <v>3880</v>
      </c>
      <c r="D59" s="85">
        <f>D6</f>
        <v>70.36</v>
      </c>
      <c r="E59" s="21">
        <v>0</v>
      </c>
      <c r="F59" s="22">
        <v>100000</v>
      </c>
      <c r="G59" s="86">
        <v>272996.8</v>
      </c>
      <c r="H59" s="87">
        <v>272996.8</v>
      </c>
      <c r="I59" s="88"/>
      <c r="J59" s="49">
        <f>SUM(G50:G59)</f>
        <v>3146043.56</v>
      </c>
    </row>
    <row r="60" spans="1:10" s="37" customFormat="1" ht="26.25" x14ac:dyDescent="0.25">
      <c r="A60" s="83">
        <f t="shared" si="2"/>
        <v>34</v>
      </c>
      <c r="B60" s="95" t="s">
        <v>76</v>
      </c>
      <c r="C60" s="93">
        <v>8675</v>
      </c>
      <c r="D60" s="85">
        <f>D6</f>
        <v>70.36</v>
      </c>
      <c r="E60" s="21">
        <v>0</v>
      </c>
      <c r="F60" s="22">
        <v>100000</v>
      </c>
      <c r="G60" s="86">
        <v>610373</v>
      </c>
      <c r="H60" s="87">
        <v>610373</v>
      </c>
      <c r="I60" s="88"/>
      <c r="J60" s="50" t="s">
        <v>77</v>
      </c>
    </row>
    <row r="61" spans="1:10" s="37" customFormat="1" ht="26.25" x14ac:dyDescent="0.25">
      <c r="A61" s="83">
        <f t="shared" si="2"/>
        <v>35</v>
      </c>
      <c r="B61" s="95" t="s">
        <v>78</v>
      </c>
      <c r="C61" s="93">
        <v>8820</v>
      </c>
      <c r="D61" s="85">
        <f>D6</f>
        <v>70.36</v>
      </c>
      <c r="E61" s="21">
        <v>0</v>
      </c>
      <c r="F61" s="22">
        <v>100000</v>
      </c>
      <c r="G61" s="86">
        <v>620575.19999999995</v>
      </c>
      <c r="H61" s="87">
        <v>620575.19999999995</v>
      </c>
      <c r="I61" s="88"/>
      <c r="J61" s="51"/>
    </row>
    <row r="62" spans="1:10" s="37" customFormat="1" ht="15" x14ac:dyDescent="0.25">
      <c r="A62" s="83">
        <f t="shared" si="2"/>
        <v>36</v>
      </c>
      <c r="B62" s="95" t="s">
        <v>79</v>
      </c>
      <c r="C62" s="93">
        <v>551</v>
      </c>
      <c r="D62" s="85">
        <f>D6</f>
        <v>70.36</v>
      </c>
      <c r="E62" s="21">
        <v>0</v>
      </c>
      <c r="F62" s="22">
        <v>100000</v>
      </c>
      <c r="G62" s="86">
        <v>38768.36</v>
      </c>
      <c r="H62" s="87">
        <v>70000</v>
      </c>
      <c r="I62" s="88"/>
      <c r="J62" s="51">
        <f>SUM(G60:G62)</f>
        <v>1269716.56</v>
      </c>
    </row>
    <row r="63" spans="1:10" s="37" customFormat="1" ht="15" x14ac:dyDescent="0.25">
      <c r="A63" s="83">
        <f t="shared" si="2"/>
        <v>37</v>
      </c>
      <c r="B63" s="95" t="s">
        <v>80</v>
      </c>
      <c r="C63" s="93">
        <v>6483</v>
      </c>
      <c r="D63" s="85">
        <f>D6</f>
        <v>70.36</v>
      </c>
      <c r="E63" s="21">
        <v>0</v>
      </c>
      <c r="F63" s="22">
        <v>100000</v>
      </c>
      <c r="G63" s="86">
        <v>456143.88</v>
      </c>
      <c r="H63" s="87">
        <v>456143.88</v>
      </c>
      <c r="I63" s="88"/>
      <c r="J63" s="52" t="s">
        <v>81</v>
      </c>
    </row>
    <row r="64" spans="1:10" s="37" customFormat="1" ht="15" x14ac:dyDescent="0.25">
      <c r="A64" s="83">
        <f t="shared" si="2"/>
        <v>38</v>
      </c>
      <c r="B64" s="95" t="s">
        <v>82</v>
      </c>
      <c r="C64" s="93">
        <v>2982</v>
      </c>
      <c r="D64" s="85">
        <f>D6</f>
        <v>70.36</v>
      </c>
      <c r="E64" s="21">
        <v>0</v>
      </c>
      <c r="F64" s="22">
        <v>100000</v>
      </c>
      <c r="G64" s="86">
        <v>209813.52</v>
      </c>
      <c r="H64" s="87">
        <v>209813.52</v>
      </c>
      <c r="I64" s="88"/>
      <c r="J64" s="52"/>
    </row>
    <row r="65" spans="1:10" s="37" customFormat="1" ht="15" x14ac:dyDescent="0.25">
      <c r="A65" s="83">
        <f t="shared" si="2"/>
        <v>39</v>
      </c>
      <c r="B65" s="95" t="s">
        <v>83</v>
      </c>
      <c r="C65" s="93">
        <v>9057</v>
      </c>
      <c r="D65" s="85">
        <f>D6</f>
        <v>70.36</v>
      </c>
      <c r="E65" s="42">
        <v>1</v>
      </c>
      <c r="F65" s="22">
        <v>100000</v>
      </c>
      <c r="G65" s="86">
        <v>737250.52</v>
      </c>
      <c r="H65" s="87">
        <v>737250.52</v>
      </c>
      <c r="I65" s="88"/>
      <c r="J65" s="52"/>
    </row>
    <row r="66" spans="1:10" s="37" customFormat="1" ht="15" x14ac:dyDescent="0.25">
      <c r="A66" s="83">
        <f t="shared" si="2"/>
        <v>40</v>
      </c>
      <c r="B66" s="95" t="s">
        <v>84</v>
      </c>
      <c r="C66" s="93">
        <v>2698</v>
      </c>
      <c r="D66" s="85">
        <f>D6</f>
        <v>70.36</v>
      </c>
      <c r="E66" s="21">
        <v>0</v>
      </c>
      <c r="F66" s="22">
        <v>100000</v>
      </c>
      <c r="G66" s="86">
        <v>189831.28</v>
      </c>
      <c r="H66" s="87">
        <v>189831.28</v>
      </c>
      <c r="I66" s="88"/>
      <c r="J66" s="52"/>
    </row>
    <row r="67" spans="1:10" s="37" customFormat="1" ht="51.75" x14ac:dyDescent="0.25">
      <c r="A67" s="83">
        <f t="shared" si="2"/>
        <v>41</v>
      </c>
      <c r="B67" s="95" t="s">
        <v>85</v>
      </c>
      <c r="C67" s="93">
        <v>894</v>
      </c>
      <c r="D67" s="85">
        <f>D6</f>
        <v>70.36</v>
      </c>
      <c r="E67" s="42">
        <v>1</v>
      </c>
      <c r="F67" s="22">
        <v>100000</v>
      </c>
      <c r="G67" s="86">
        <v>162901.84</v>
      </c>
      <c r="H67" s="87">
        <v>162901.84</v>
      </c>
      <c r="I67" s="88"/>
      <c r="J67" s="53">
        <f>SUM(G63:G67)</f>
        <v>1755941.04</v>
      </c>
    </row>
    <row r="68" spans="1:10" s="37" customFormat="1" ht="15" x14ac:dyDescent="0.25">
      <c r="A68" s="83">
        <f t="shared" si="2"/>
        <v>42</v>
      </c>
      <c r="B68" s="95" t="s">
        <v>86</v>
      </c>
      <c r="C68" s="93">
        <v>2975</v>
      </c>
      <c r="D68" s="85">
        <f>D6</f>
        <v>70.36</v>
      </c>
      <c r="E68" s="21">
        <v>0</v>
      </c>
      <c r="F68" s="22">
        <v>100000</v>
      </c>
      <c r="G68" s="86">
        <v>209321</v>
      </c>
      <c r="H68" s="87">
        <v>209321</v>
      </c>
      <c r="I68" s="88"/>
      <c r="J68" s="54" t="s">
        <v>87</v>
      </c>
    </row>
    <row r="69" spans="1:10" s="37" customFormat="1" ht="15" x14ac:dyDescent="0.25">
      <c r="A69" s="83">
        <f t="shared" si="2"/>
        <v>43</v>
      </c>
      <c r="B69" s="95" t="s">
        <v>88</v>
      </c>
      <c r="C69" s="93">
        <v>1000</v>
      </c>
      <c r="D69" s="85">
        <f>D6</f>
        <v>70.36</v>
      </c>
      <c r="E69" s="21">
        <v>0</v>
      </c>
      <c r="F69" s="22">
        <v>100000</v>
      </c>
      <c r="G69" s="86">
        <v>70360</v>
      </c>
      <c r="H69" s="87">
        <v>70360</v>
      </c>
      <c r="I69" s="88"/>
      <c r="J69" s="54"/>
    </row>
    <row r="70" spans="1:10" s="37" customFormat="1" ht="51.75" x14ac:dyDescent="0.25">
      <c r="A70" s="83">
        <f t="shared" si="2"/>
        <v>44</v>
      </c>
      <c r="B70" s="95" t="s">
        <v>89</v>
      </c>
      <c r="C70" s="93">
        <v>2545</v>
      </c>
      <c r="D70" s="85">
        <f>D6</f>
        <v>70.36</v>
      </c>
      <c r="E70" s="21">
        <v>0</v>
      </c>
      <c r="F70" s="22">
        <v>100000</v>
      </c>
      <c r="G70" s="86">
        <v>179066.2</v>
      </c>
      <c r="H70" s="87">
        <v>179066.2</v>
      </c>
      <c r="I70" s="88"/>
      <c r="J70" s="54"/>
    </row>
    <row r="71" spans="1:10" s="37" customFormat="1" ht="51.75" x14ac:dyDescent="0.25">
      <c r="A71" s="83">
        <f t="shared" si="2"/>
        <v>45</v>
      </c>
      <c r="B71" s="95" t="s">
        <v>90</v>
      </c>
      <c r="C71" s="93">
        <v>3468</v>
      </c>
      <c r="D71" s="85">
        <f>D6</f>
        <v>70.36</v>
      </c>
      <c r="E71" s="21">
        <v>0</v>
      </c>
      <c r="F71" s="22">
        <v>100000</v>
      </c>
      <c r="G71" s="86">
        <v>244008.48</v>
      </c>
      <c r="H71" s="87">
        <v>244008.48</v>
      </c>
      <c r="I71" s="88"/>
      <c r="J71" s="55">
        <f>SUM(G68:G71)</f>
        <v>702755.68</v>
      </c>
    </row>
    <row r="72" spans="1:10" s="37" customFormat="1" ht="15" x14ac:dyDescent="0.25">
      <c r="A72" s="83">
        <f t="shared" si="2"/>
        <v>46</v>
      </c>
      <c r="B72" s="95" t="s">
        <v>91</v>
      </c>
      <c r="C72" s="93">
        <v>10658</v>
      </c>
      <c r="D72" s="85">
        <f>D6</f>
        <v>70.36</v>
      </c>
      <c r="E72" s="21">
        <v>0</v>
      </c>
      <c r="F72" s="22">
        <v>100000</v>
      </c>
      <c r="G72" s="86">
        <v>749896.88</v>
      </c>
      <c r="H72" s="87">
        <v>749896.88</v>
      </c>
      <c r="I72" s="88"/>
      <c r="J72" s="56" t="s">
        <v>92</v>
      </c>
    </row>
    <row r="73" spans="1:10" s="37" customFormat="1" ht="15" x14ac:dyDescent="0.25">
      <c r="A73" s="83">
        <f t="shared" si="2"/>
        <v>47</v>
      </c>
      <c r="B73" s="95" t="s">
        <v>93</v>
      </c>
      <c r="C73" s="93">
        <v>1350</v>
      </c>
      <c r="D73" s="85">
        <f>D6</f>
        <v>70.36</v>
      </c>
      <c r="E73" s="21">
        <v>0</v>
      </c>
      <c r="F73" s="22">
        <v>100000</v>
      </c>
      <c r="G73" s="86">
        <v>94986</v>
      </c>
      <c r="H73" s="87">
        <v>94986</v>
      </c>
      <c r="I73" s="88"/>
      <c r="J73" s="56"/>
    </row>
    <row r="74" spans="1:10" s="37" customFormat="1" ht="15" x14ac:dyDescent="0.25">
      <c r="A74" s="83">
        <f t="shared" si="2"/>
        <v>48</v>
      </c>
      <c r="B74" s="95" t="s">
        <v>94</v>
      </c>
      <c r="C74" s="93">
        <v>7392</v>
      </c>
      <c r="D74" s="85">
        <f>D6</f>
        <v>70.36</v>
      </c>
      <c r="E74" s="21">
        <v>0</v>
      </c>
      <c r="F74" s="22">
        <v>100000</v>
      </c>
      <c r="G74" s="86">
        <v>520101.12</v>
      </c>
      <c r="H74" s="87">
        <v>520101.12</v>
      </c>
      <c r="I74" s="88"/>
      <c r="J74" s="56"/>
    </row>
    <row r="75" spans="1:10" s="37" customFormat="1" ht="15" x14ac:dyDescent="0.25">
      <c r="A75" s="83">
        <f t="shared" si="2"/>
        <v>49</v>
      </c>
      <c r="B75" s="95" t="s">
        <v>95</v>
      </c>
      <c r="C75" s="93">
        <v>6143</v>
      </c>
      <c r="D75" s="85">
        <f>D6</f>
        <v>70.36</v>
      </c>
      <c r="E75" s="21">
        <v>0</v>
      </c>
      <c r="F75" s="22">
        <v>100000</v>
      </c>
      <c r="G75" s="86">
        <v>432221.48</v>
      </c>
      <c r="H75" s="87">
        <v>432221.48</v>
      </c>
      <c r="I75" s="88"/>
      <c r="J75" s="56"/>
    </row>
    <row r="76" spans="1:10" s="37" customFormat="1" ht="15" x14ac:dyDescent="0.25">
      <c r="A76" s="83">
        <f t="shared" si="2"/>
        <v>50</v>
      </c>
      <c r="B76" s="95" t="s">
        <v>96</v>
      </c>
      <c r="C76" s="93">
        <v>4928</v>
      </c>
      <c r="D76" s="85">
        <f>D6</f>
        <v>70.36</v>
      </c>
      <c r="E76" s="21">
        <v>0</v>
      </c>
      <c r="F76" s="22">
        <v>100000</v>
      </c>
      <c r="G76" s="86">
        <v>346734.08000000002</v>
      </c>
      <c r="H76" s="87">
        <v>346734.08000000002</v>
      </c>
      <c r="I76" s="88"/>
      <c r="J76" s="56"/>
    </row>
    <row r="77" spans="1:10" s="37" customFormat="1" ht="51.75" x14ac:dyDescent="0.25">
      <c r="A77" s="83">
        <f t="shared" si="2"/>
        <v>51</v>
      </c>
      <c r="B77" s="95" t="s">
        <v>97</v>
      </c>
      <c r="C77" s="93">
        <v>2412</v>
      </c>
      <c r="D77" s="85">
        <f>D6</f>
        <v>70.36</v>
      </c>
      <c r="E77" s="42">
        <v>1</v>
      </c>
      <c r="F77" s="22">
        <v>100000</v>
      </c>
      <c r="G77" s="86">
        <v>269708.32</v>
      </c>
      <c r="H77" s="87">
        <v>269708.32</v>
      </c>
      <c r="I77" s="88"/>
      <c r="J77" s="56"/>
    </row>
    <row r="78" spans="1:10" s="37" customFormat="1" ht="51.75" x14ac:dyDescent="0.25">
      <c r="A78" s="83">
        <f t="shared" si="2"/>
        <v>52</v>
      </c>
      <c r="B78" s="95" t="s">
        <v>98</v>
      </c>
      <c r="C78" s="93">
        <v>4989</v>
      </c>
      <c r="D78" s="85">
        <f>D6</f>
        <v>70.36</v>
      </c>
      <c r="E78" s="42">
        <v>1</v>
      </c>
      <c r="F78" s="22">
        <v>100000</v>
      </c>
      <c r="G78" s="86">
        <v>451026.04</v>
      </c>
      <c r="H78" s="87">
        <v>451026.04</v>
      </c>
      <c r="I78" s="88"/>
      <c r="J78" s="57">
        <f>SUM(G72:G78)</f>
        <v>2864673.92</v>
      </c>
    </row>
    <row r="79" spans="1:10" s="37" customFormat="1" ht="39" x14ac:dyDescent="0.25">
      <c r="A79" s="83">
        <f t="shared" si="2"/>
        <v>53</v>
      </c>
      <c r="B79" s="95" t="s">
        <v>99</v>
      </c>
      <c r="C79" s="93">
        <v>1119</v>
      </c>
      <c r="D79" s="85">
        <f>D6</f>
        <v>70.36</v>
      </c>
      <c r="E79" s="21">
        <v>0</v>
      </c>
      <c r="F79" s="22">
        <v>100000</v>
      </c>
      <c r="G79" s="86">
        <v>78732.84</v>
      </c>
      <c r="H79" s="87">
        <v>78732.84</v>
      </c>
      <c r="I79" s="88"/>
      <c r="J79" s="41" t="s">
        <v>100</v>
      </c>
    </row>
    <row r="80" spans="1:10" s="37" customFormat="1" ht="26.25" x14ac:dyDescent="0.25">
      <c r="A80" s="83">
        <f t="shared" si="2"/>
        <v>54</v>
      </c>
      <c r="B80" s="95" t="s">
        <v>101</v>
      </c>
      <c r="C80" s="93">
        <v>7010</v>
      </c>
      <c r="D80" s="85">
        <f>D6</f>
        <v>70.36</v>
      </c>
      <c r="E80" s="21">
        <v>0</v>
      </c>
      <c r="F80" s="22">
        <v>100000</v>
      </c>
      <c r="G80" s="86">
        <v>493223.6</v>
      </c>
      <c r="H80" s="87">
        <v>493223.6</v>
      </c>
      <c r="I80" s="88"/>
      <c r="J80" s="41"/>
    </row>
    <row r="81" spans="1:10" s="37" customFormat="1" ht="15" x14ac:dyDescent="0.25">
      <c r="A81" s="83">
        <f t="shared" si="2"/>
        <v>55</v>
      </c>
      <c r="B81" s="95" t="s">
        <v>102</v>
      </c>
      <c r="C81" s="93">
        <v>1971</v>
      </c>
      <c r="D81" s="85">
        <f>D6</f>
        <v>70.36</v>
      </c>
      <c r="E81" s="42">
        <v>1</v>
      </c>
      <c r="F81" s="22">
        <v>100000</v>
      </c>
      <c r="G81" s="86">
        <v>238679.56</v>
      </c>
      <c r="H81" s="87">
        <v>238679.56</v>
      </c>
      <c r="I81" s="88"/>
      <c r="J81" s="41"/>
    </row>
    <row r="82" spans="1:10" s="37" customFormat="1" ht="15" x14ac:dyDescent="0.25">
      <c r="A82" s="83">
        <f t="shared" si="2"/>
        <v>56</v>
      </c>
      <c r="B82" s="95" t="s">
        <v>103</v>
      </c>
      <c r="C82" s="93">
        <v>6814</v>
      </c>
      <c r="D82" s="85">
        <f>D6</f>
        <v>70.36</v>
      </c>
      <c r="E82" s="21">
        <v>0</v>
      </c>
      <c r="F82" s="22">
        <v>100000</v>
      </c>
      <c r="G82" s="86">
        <v>479433.04</v>
      </c>
      <c r="H82" s="87">
        <v>479433.04</v>
      </c>
      <c r="I82" s="88"/>
      <c r="J82" s="41"/>
    </row>
    <row r="83" spans="1:10" s="37" customFormat="1" ht="51.75" x14ac:dyDescent="0.25">
      <c r="A83" s="83">
        <f t="shared" si="2"/>
        <v>57</v>
      </c>
      <c r="B83" s="95" t="s">
        <v>104</v>
      </c>
      <c r="C83" s="93">
        <v>655</v>
      </c>
      <c r="D83" s="85">
        <f>D6</f>
        <v>70.36</v>
      </c>
      <c r="E83" s="21">
        <v>0</v>
      </c>
      <c r="F83" s="22">
        <v>100000</v>
      </c>
      <c r="G83" s="86">
        <v>46085.8</v>
      </c>
      <c r="H83" s="87">
        <v>70000</v>
      </c>
      <c r="I83" s="88"/>
      <c r="J83" s="41"/>
    </row>
    <row r="84" spans="1:10" s="37" customFormat="1" ht="26.25" x14ac:dyDescent="0.25">
      <c r="A84" s="83">
        <f t="shared" si="2"/>
        <v>58</v>
      </c>
      <c r="B84" s="95" t="s">
        <v>105</v>
      </c>
      <c r="C84" s="93">
        <v>1423</v>
      </c>
      <c r="D84" s="85">
        <f>D6</f>
        <v>70.36</v>
      </c>
      <c r="E84" s="21">
        <v>0</v>
      </c>
      <c r="F84" s="22">
        <v>100000</v>
      </c>
      <c r="G84" s="86">
        <v>100122.28</v>
      </c>
      <c r="H84" s="87">
        <v>100122.28</v>
      </c>
      <c r="I84" s="88"/>
      <c r="J84" s="41"/>
    </row>
    <row r="85" spans="1:10" s="37" customFormat="1" ht="51.75" x14ac:dyDescent="0.25">
      <c r="A85" s="83">
        <f t="shared" si="2"/>
        <v>59</v>
      </c>
      <c r="B85" s="95" t="s">
        <v>106</v>
      </c>
      <c r="C85" s="93">
        <v>3500</v>
      </c>
      <c r="D85" s="85">
        <f>D6</f>
        <v>70.36</v>
      </c>
      <c r="E85" s="21">
        <v>0</v>
      </c>
      <c r="F85" s="22">
        <v>100000</v>
      </c>
      <c r="G85" s="86">
        <v>246260</v>
      </c>
      <c r="H85" s="87">
        <v>246260</v>
      </c>
      <c r="I85" s="88"/>
      <c r="J85" s="41"/>
    </row>
    <row r="86" spans="1:10" s="37" customFormat="1" ht="39" x14ac:dyDescent="0.25">
      <c r="A86" s="83">
        <f t="shared" si="2"/>
        <v>60</v>
      </c>
      <c r="B86" s="95" t="s">
        <v>107</v>
      </c>
      <c r="C86" s="93">
        <v>4230</v>
      </c>
      <c r="D86" s="85">
        <f>D6</f>
        <v>70.36</v>
      </c>
      <c r="E86" s="21">
        <v>0</v>
      </c>
      <c r="F86" s="22">
        <v>100000</v>
      </c>
      <c r="G86" s="86">
        <v>297622.8</v>
      </c>
      <c r="H86" s="87">
        <v>297622.8</v>
      </c>
      <c r="I86" s="88"/>
      <c r="J86" s="41"/>
    </row>
    <row r="87" spans="1:10" s="37" customFormat="1" ht="39" x14ac:dyDescent="0.25">
      <c r="A87" s="83">
        <f t="shared" si="2"/>
        <v>61</v>
      </c>
      <c r="B87" s="95" t="s">
        <v>108</v>
      </c>
      <c r="C87" s="93">
        <v>1943</v>
      </c>
      <c r="D87" s="85">
        <f>D6</f>
        <v>70.36</v>
      </c>
      <c r="E87" s="42">
        <v>1</v>
      </c>
      <c r="F87" s="22">
        <v>100000</v>
      </c>
      <c r="G87" s="86">
        <v>236709.48</v>
      </c>
      <c r="H87" s="87">
        <v>236709.48</v>
      </c>
      <c r="I87" s="88"/>
      <c r="J87" s="41"/>
    </row>
    <row r="88" spans="1:10" s="37" customFormat="1" ht="64.5" x14ac:dyDescent="0.25">
      <c r="A88" s="83">
        <f t="shared" si="2"/>
        <v>62</v>
      </c>
      <c r="B88" s="95" t="s">
        <v>109</v>
      </c>
      <c r="C88" s="93">
        <v>8429</v>
      </c>
      <c r="D88" s="85">
        <f>D6</f>
        <v>70.36</v>
      </c>
      <c r="E88" s="21">
        <v>0</v>
      </c>
      <c r="F88" s="22">
        <v>100000</v>
      </c>
      <c r="G88" s="86">
        <v>593064.43999999994</v>
      </c>
      <c r="H88" s="87">
        <v>593064.43999999994</v>
      </c>
      <c r="I88" s="88"/>
      <c r="J88" s="43">
        <f>SUM(G79:G88)</f>
        <v>2809933.8400000003</v>
      </c>
    </row>
    <row r="89" spans="1:10" s="37" customFormat="1" ht="15" x14ac:dyDescent="0.25">
      <c r="A89" s="83">
        <f t="shared" si="2"/>
        <v>63</v>
      </c>
      <c r="B89" s="95" t="s">
        <v>110</v>
      </c>
      <c r="C89" s="93">
        <v>2188</v>
      </c>
      <c r="D89" s="85">
        <f>D6</f>
        <v>70.36</v>
      </c>
      <c r="E89" s="21">
        <v>0</v>
      </c>
      <c r="F89" s="22">
        <v>100000</v>
      </c>
      <c r="G89" s="86">
        <v>153947.68</v>
      </c>
      <c r="H89" s="87">
        <v>153947.68</v>
      </c>
      <c r="I89" s="88"/>
      <c r="J89" s="47" t="s">
        <v>111</v>
      </c>
    </row>
    <row r="90" spans="1:10" s="37" customFormat="1" ht="15" x14ac:dyDescent="0.25">
      <c r="A90" s="83">
        <f t="shared" si="2"/>
        <v>64</v>
      </c>
      <c r="B90" s="95" t="s">
        <v>112</v>
      </c>
      <c r="C90" s="93">
        <v>4277</v>
      </c>
      <c r="D90" s="85">
        <f>D6</f>
        <v>70.36</v>
      </c>
      <c r="E90" s="42">
        <v>1</v>
      </c>
      <c r="F90" s="22">
        <v>100000</v>
      </c>
      <c r="G90" s="86">
        <v>400929.72</v>
      </c>
      <c r="H90" s="87">
        <v>400929.72</v>
      </c>
      <c r="I90" s="88"/>
      <c r="J90" s="47"/>
    </row>
    <row r="91" spans="1:10" s="37" customFormat="1" ht="15" x14ac:dyDescent="0.25">
      <c r="A91" s="83">
        <f t="shared" si="2"/>
        <v>65</v>
      </c>
      <c r="B91" s="95" t="s">
        <v>113</v>
      </c>
      <c r="C91" s="93">
        <v>3497</v>
      </c>
      <c r="D91" s="85">
        <f>D6</f>
        <v>70.36</v>
      </c>
      <c r="E91" s="21">
        <v>0</v>
      </c>
      <c r="F91" s="22">
        <v>100000</v>
      </c>
      <c r="G91" s="86">
        <v>246048.91999999998</v>
      </c>
      <c r="H91" s="87">
        <v>246048.91999999998</v>
      </c>
      <c r="I91" s="88"/>
      <c r="J91" s="47"/>
    </row>
    <row r="92" spans="1:10" s="37" customFormat="1" ht="26.25" x14ac:dyDescent="0.25">
      <c r="A92" s="83">
        <f t="shared" si="2"/>
        <v>66</v>
      </c>
      <c r="B92" s="95" t="s">
        <v>114</v>
      </c>
      <c r="C92" s="93">
        <v>3285</v>
      </c>
      <c r="D92" s="85">
        <f>D6</f>
        <v>70.36</v>
      </c>
      <c r="E92" s="21">
        <v>0</v>
      </c>
      <c r="F92" s="22">
        <v>100000</v>
      </c>
      <c r="G92" s="86">
        <v>231132.6</v>
      </c>
      <c r="H92" s="87">
        <v>231132.6</v>
      </c>
      <c r="I92" s="88"/>
      <c r="J92" s="47"/>
    </row>
    <row r="93" spans="1:10" ht="15" x14ac:dyDescent="0.25">
      <c r="A93" s="83">
        <f t="shared" ref="A93:A114" si="3">A92+1</f>
        <v>67</v>
      </c>
      <c r="B93" s="95" t="s">
        <v>115</v>
      </c>
      <c r="C93" s="93">
        <v>15545</v>
      </c>
      <c r="D93" s="85">
        <f>D6</f>
        <v>70.36</v>
      </c>
      <c r="E93" s="21">
        <v>0</v>
      </c>
      <c r="F93" s="22">
        <v>100000</v>
      </c>
      <c r="G93" s="86">
        <v>1093746.2</v>
      </c>
      <c r="H93" s="87">
        <v>1093746.2</v>
      </c>
      <c r="I93" s="88"/>
      <c r="J93" s="47"/>
    </row>
    <row r="94" spans="1:10" ht="15" x14ac:dyDescent="0.25">
      <c r="A94" s="83">
        <f t="shared" si="3"/>
        <v>68</v>
      </c>
      <c r="B94" s="95" t="s">
        <v>116</v>
      </c>
      <c r="C94" s="93">
        <v>4770</v>
      </c>
      <c r="D94" s="85">
        <f>D6</f>
        <v>70.36</v>
      </c>
      <c r="E94" s="21">
        <v>0</v>
      </c>
      <c r="F94" s="22">
        <v>100000</v>
      </c>
      <c r="G94" s="86">
        <v>335617.2</v>
      </c>
      <c r="H94" s="87">
        <v>335617.2</v>
      </c>
      <c r="I94" s="88"/>
      <c r="J94" s="47"/>
    </row>
    <row r="95" spans="1:10" ht="26.25" x14ac:dyDescent="0.25">
      <c r="A95" s="83">
        <f t="shared" si="3"/>
        <v>69</v>
      </c>
      <c r="B95" s="95" t="s">
        <v>117</v>
      </c>
      <c r="C95" s="93">
        <v>6674</v>
      </c>
      <c r="D95" s="85">
        <f>D6</f>
        <v>70.36</v>
      </c>
      <c r="E95" s="21">
        <v>0</v>
      </c>
      <c r="F95" s="22">
        <v>100000</v>
      </c>
      <c r="G95" s="86">
        <v>469582.64</v>
      </c>
      <c r="H95" s="87">
        <v>469582.64</v>
      </c>
      <c r="I95" s="88"/>
      <c r="J95" s="47"/>
    </row>
    <row r="96" spans="1:10" s="37" customFormat="1" ht="39" x14ac:dyDescent="0.25">
      <c r="A96" s="83">
        <f t="shared" si="3"/>
        <v>70</v>
      </c>
      <c r="B96" s="95" t="s">
        <v>118</v>
      </c>
      <c r="C96" s="93">
        <v>1977</v>
      </c>
      <c r="D96" s="85">
        <f>D6</f>
        <v>70.36</v>
      </c>
      <c r="E96" s="21">
        <v>0</v>
      </c>
      <c r="F96" s="22">
        <v>100000</v>
      </c>
      <c r="G96" s="86">
        <v>139101.72</v>
      </c>
      <c r="H96" s="87">
        <v>139101.72</v>
      </c>
      <c r="I96" s="88"/>
      <c r="J96" s="47"/>
    </row>
    <row r="97" spans="1:10" ht="39" x14ac:dyDescent="0.25">
      <c r="A97" s="83">
        <f t="shared" si="3"/>
        <v>71</v>
      </c>
      <c r="B97" s="95" t="s">
        <v>119</v>
      </c>
      <c r="C97" s="93">
        <v>5266</v>
      </c>
      <c r="D97" s="85">
        <f>D6</f>
        <v>70.36</v>
      </c>
      <c r="E97" s="21">
        <v>0</v>
      </c>
      <c r="F97" s="22">
        <v>100000</v>
      </c>
      <c r="G97" s="86">
        <v>370515.76</v>
      </c>
      <c r="H97" s="87">
        <v>370515.76</v>
      </c>
      <c r="I97" s="88"/>
      <c r="J97" s="46">
        <f>SUM(G89:G97)</f>
        <v>3440622.4400000004</v>
      </c>
    </row>
    <row r="98" spans="1:10" s="37" customFormat="1" ht="15" x14ac:dyDescent="0.25">
      <c r="A98" s="83">
        <f t="shared" si="3"/>
        <v>72</v>
      </c>
      <c r="B98" s="95" t="s">
        <v>120</v>
      </c>
      <c r="C98" s="93">
        <v>2420</v>
      </c>
      <c r="D98" s="85">
        <f>D6</f>
        <v>70.36</v>
      </c>
      <c r="E98" s="21">
        <v>0</v>
      </c>
      <c r="F98" s="22">
        <v>100000</v>
      </c>
      <c r="G98" s="86">
        <v>170271.2</v>
      </c>
      <c r="H98" s="87">
        <v>170271.2</v>
      </c>
      <c r="I98" s="88"/>
      <c r="J98" s="52" t="s">
        <v>121</v>
      </c>
    </row>
    <row r="99" spans="1:10" s="37" customFormat="1" ht="39" x14ac:dyDescent="0.25">
      <c r="A99" s="83">
        <f t="shared" si="3"/>
        <v>73</v>
      </c>
      <c r="B99" s="95" t="s">
        <v>122</v>
      </c>
      <c r="C99" s="93">
        <v>9140</v>
      </c>
      <c r="D99" s="85">
        <f>D6</f>
        <v>70.36</v>
      </c>
      <c r="E99" s="21">
        <v>0</v>
      </c>
      <c r="F99" s="22">
        <v>100000</v>
      </c>
      <c r="G99" s="86">
        <v>643090.4</v>
      </c>
      <c r="H99" s="87">
        <v>643090.4</v>
      </c>
      <c r="I99" s="88"/>
      <c r="J99" s="52"/>
    </row>
    <row r="100" spans="1:10" ht="15" x14ac:dyDescent="0.25">
      <c r="A100" s="83">
        <f t="shared" si="3"/>
        <v>74</v>
      </c>
      <c r="B100" s="95" t="s">
        <v>123</v>
      </c>
      <c r="C100" s="93">
        <v>7561</v>
      </c>
      <c r="D100" s="85">
        <f>D6</f>
        <v>70.36</v>
      </c>
      <c r="E100" s="21">
        <v>0</v>
      </c>
      <c r="F100" s="22">
        <v>100000</v>
      </c>
      <c r="G100" s="86">
        <v>531991.96</v>
      </c>
      <c r="H100" s="87">
        <v>531991.96</v>
      </c>
      <c r="I100" s="88"/>
      <c r="J100" s="52"/>
    </row>
    <row r="101" spans="1:10" ht="26.25" x14ac:dyDescent="0.25">
      <c r="A101" s="83">
        <f t="shared" si="3"/>
        <v>75</v>
      </c>
      <c r="B101" s="95" t="s">
        <v>124</v>
      </c>
      <c r="C101" s="93">
        <v>1965</v>
      </c>
      <c r="D101" s="85">
        <f>D6</f>
        <v>70.36</v>
      </c>
      <c r="E101" s="21">
        <v>0</v>
      </c>
      <c r="F101" s="22">
        <v>100000</v>
      </c>
      <c r="G101" s="86">
        <v>138257.4</v>
      </c>
      <c r="H101" s="87">
        <v>138257.4</v>
      </c>
      <c r="I101" s="88"/>
      <c r="J101" s="52"/>
    </row>
    <row r="102" spans="1:10" s="37" customFormat="1" ht="39" x14ac:dyDescent="0.25">
      <c r="A102" s="83">
        <f t="shared" si="3"/>
        <v>76</v>
      </c>
      <c r="B102" s="95" t="s">
        <v>125</v>
      </c>
      <c r="C102" s="93">
        <v>2228</v>
      </c>
      <c r="D102" s="85">
        <f>D6</f>
        <v>70.36</v>
      </c>
      <c r="E102" s="21">
        <v>0</v>
      </c>
      <c r="F102" s="22">
        <v>100000</v>
      </c>
      <c r="G102" s="86">
        <v>156762.07999999999</v>
      </c>
      <c r="H102" s="87">
        <v>156762.07999999999</v>
      </c>
      <c r="I102" s="88"/>
      <c r="J102" s="53">
        <f>SUM(G98:G102)</f>
        <v>1640373.04</v>
      </c>
    </row>
    <row r="103" spans="1:10" s="37" customFormat="1" ht="15" x14ac:dyDescent="0.25">
      <c r="A103" s="83">
        <f t="shared" si="3"/>
        <v>77</v>
      </c>
      <c r="B103" s="95" t="s">
        <v>126</v>
      </c>
      <c r="C103" s="93">
        <v>1870</v>
      </c>
      <c r="D103" s="85">
        <f>D6</f>
        <v>70.36</v>
      </c>
      <c r="E103" s="42">
        <v>1</v>
      </c>
      <c r="F103" s="22">
        <v>100000</v>
      </c>
      <c r="G103" s="86">
        <v>231573.2</v>
      </c>
      <c r="H103" s="87">
        <v>231573.2</v>
      </c>
      <c r="I103" s="88"/>
      <c r="J103" s="25" t="s">
        <v>127</v>
      </c>
    </row>
    <row r="104" spans="1:10" s="37" customFormat="1" ht="15" x14ac:dyDescent="0.25">
      <c r="A104" s="83">
        <f t="shared" si="3"/>
        <v>78</v>
      </c>
      <c r="B104" s="95" t="s">
        <v>128</v>
      </c>
      <c r="C104" s="93">
        <v>7210</v>
      </c>
      <c r="D104" s="85">
        <f>D6</f>
        <v>70.36</v>
      </c>
      <c r="E104" s="21">
        <v>0</v>
      </c>
      <c r="F104" s="22">
        <v>100000</v>
      </c>
      <c r="G104" s="86">
        <v>507295.6</v>
      </c>
      <c r="H104" s="87">
        <v>507295.6</v>
      </c>
      <c r="I104" s="88"/>
      <c r="J104" s="25"/>
    </row>
    <row r="105" spans="1:10" s="37" customFormat="1" ht="15" x14ac:dyDescent="0.25">
      <c r="A105" s="83">
        <f t="shared" si="3"/>
        <v>79</v>
      </c>
      <c r="B105" s="95" t="s">
        <v>129</v>
      </c>
      <c r="C105" s="93">
        <v>6522</v>
      </c>
      <c r="D105" s="85">
        <f>D6</f>
        <v>70.36</v>
      </c>
      <c r="E105" s="21">
        <v>0</v>
      </c>
      <c r="F105" s="22">
        <v>100000</v>
      </c>
      <c r="G105" s="86">
        <v>458887.92</v>
      </c>
      <c r="H105" s="87">
        <v>458887.92</v>
      </c>
      <c r="I105" s="88"/>
      <c r="J105" s="25"/>
    </row>
    <row r="106" spans="1:10" s="37" customFormat="1" ht="51.75" x14ac:dyDescent="0.25">
      <c r="A106" s="83">
        <f t="shared" si="3"/>
        <v>80</v>
      </c>
      <c r="B106" s="95" t="s">
        <v>130</v>
      </c>
      <c r="C106" s="93">
        <v>880</v>
      </c>
      <c r="D106" s="85">
        <f>D6</f>
        <v>70.36</v>
      </c>
      <c r="E106" s="21">
        <v>0</v>
      </c>
      <c r="F106" s="22">
        <v>100000</v>
      </c>
      <c r="G106" s="86">
        <v>61916.800000000003</v>
      </c>
      <c r="H106" s="87">
        <v>70000</v>
      </c>
      <c r="I106" s="88"/>
      <c r="J106" s="25"/>
    </row>
    <row r="107" spans="1:10" s="37" customFormat="1" ht="26.25" x14ac:dyDescent="0.25">
      <c r="A107" s="83">
        <f t="shared" si="3"/>
        <v>81</v>
      </c>
      <c r="B107" s="95" t="s">
        <v>131</v>
      </c>
      <c r="C107" s="93">
        <v>8024</v>
      </c>
      <c r="D107" s="85">
        <f>D6</f>
        <v>70.36</v>
      </c>
      <c r="E107" s="21">
        <v>0</v>
      </c>
      <c r="F107" s="22">
        <v>100000</v>
      </c>
      <c r="G107" s="86">
        <v>564568.64</v>
      </c>
      <c r="H107" s="87">
        <v>564568.64</v>
      </c>
      <c r="I107" s="88"/>
      <c r="J107" s="44">
        <f>SUM(G103:G107)</f>
        <v>1824242.1600000001</v>
      </c>
    </row>
    <row r="108" spans="1:10" s="37" customFormat="1" ht="15" x14ac:dyDescent="0.25">
      <c r="A108" s="83">
        <f t="shared" si="3"/>
        <v>82</v>
      </c>
      <c r="B108" s="95" t="s">
        <v>132</v>
      </c>
      <c r="C108" s="93">
        <v>21953</v>
      </c>
      <c r="D108" s="85">
        <f>D6</f>
        <v>70.36</v>
      </c>
      <c r="E108" s="42">
        <v>1</v>
      </c>
      <c r="F108" s="22">
        <v>100000</v>
      </c>
      <c r="G108" s="86">
        <v>1644613.08</v>
      </c>
      <c r="H108" s="87">
        <v>1644613.08</v>
      </c>
      <c r="I108" s="88"/>
      <c r="J108" s="30" t="s">
        <v>133</v>
      </c>
    </row>
    <row r="109" spans="1:10" s="37" customFormat="1" ht="15" x14ac:dyDescent="0.25">
      <c r="A109" s="83">
        <f t="shared" si="3"/>
        <v>83</v>
      </c>
      <c r="B109" s="95" t="s">
        <v>134</v>
      </c>
      <c r="C109" s="93">
        <v>8201</v>
      </c>
      <c r="D109" s="85">
        <f>D6</f>
        <v>70.36</v>
      </c>
      <c r="E109" s="21">
        <v>0</v>
      </c>
      <c r="F109" s="22">
        <v>100000</v>
      </c>
      <c r="G109" s="86">
        <v>577022.36</v>
      </c>
      <c r="H109" s="87">
        <v>577022.36</v>
      </c>
      <c r="I109" s="88"/>
      <c r="J109" s="30"/>
    </row>
    <row r="110" spans="1:10" s="37" customFormat="1" ht="15" x14ac:dyDescent="0.25">
      <c r="A110" s="83">
        <f t="shared" si="3"/>
        <v>84</v>
      </c>
      <c r="B110" s="95" t="s">
        <v>135</v>
      </c>
      <c r="C110" s="93">
        <v>6480</v>
      </c>
      <c r="D110" s="85">
        <f>D6</f>
        <v>70.36</v>
      </c>
      <c r="E110" s="21">
        <v>0</v>
      </c>
      <c r="F110" s="22">
        <v>100000</v>
      </c>
      <c r="G110" s="86">
        <v>455932.8</v>
      </c>
      <c r="H110" s="87">
        <v>455932.8</v>
      </c>
      <c r="I110" s="88"/>
      <c r="J110" s="30"/>
    </row>
    <row r="111" spans="1:10" s="37" customFormat="1" ht="15" x14ac:dyDescent="0.25">
      <c r="A111" s="83">
        <f t="shared" si="3"/>
        <v>85</v>
      </c>
      <c r="B111" s="95" t="s">
        <v>136</v>
      </c>
      <c r="C111" s="93">
        <v>4511</v>
      </c>
      <c r="D111" s="85">
        <f>D6</f>
        <v>70.36</v>
      </c>
      <c r="E111" s="42">
        <v>1</v>
      </c>
      <c r="F111" s="22">
        <v>100000</v>
      </c>
      <c r="G111" s="86">
        <v>417393.96</v>
      </c>
      <c r="H111" s="87">
        <v>417393.96</v>
      </c>
      <c r="I111" s="88"/>
      <c r="J111" s="28"/>
    </row>
    <row r="112" spans="1:10" s="37" customFormat="1" ht="15" x14ac:dyDescent="0.25">
      <c r="A112" s="83">
        <f t="shared" si="3"/>
        <v>86</v>
      </c>
      <c r="B112" s="95" t="s">
        <v>137</v>
      </c>
      <c r="C112" s="93">
        <v>7192</v>
      </c>
      <c r="D112" s="85">
        <f>D6</f>
        <v>70.36</v>
      </c>
      <c r="E112" s="21">
        <v>0</v>
      </c>
      <c r="F112" s="22">
        <v>100000</v>
      </c>
      <c r="G112" s="86">
        <v>506029.12</v>
      </c>
      <c r="H112" s="87">
        <v>506029.12</v>
      </c>
      <c r="I112" s="88"/>
      <c r="J112" s="30"/>
    </row>
    <row r="113" spans="1:12" s="37" customFormat="1" ht="15" x14ac:dyDescent="0.25">
      <c r="A113" s="83">
        <f t="shared" si="3"/>
        <v>87</v>
      </c>
      <c r="B113" s="95" t="s">
        <v>138</v>
      </c>
      <c r="C113" s="93">
        <v>7742</v>
      </c>
      <c r="D113" s="85">
        <f>D6</f>
        <v>70.36</v>
      </c>
      <c r="E113" s="42">
        <v>1</v>
      </c>
      <c r="F113" s="22">
        <v>100000</v>
      </c>
      <c r="G113" s="86">
        <v>644727.12</v>
      </c>
      <c r="H113" s="87">
        <v>644727.12</v>
      </c>
      <c r="I113" s="88"/>
      <c r="J113" s="30"/>
    </row>
    <row r="114" spans="1:12" s="37" customFormat="1" ht="26.25" x14ac:dyDescent="0.25">
      <c r="A114" s="83">
        <f t="shared" si="3"/>
        <v>88</v>
      </c>
      <c r="B114" s="95" t="s">
        <v>139</v>
      </c>
      <c r="C114" s="93">
        <v>3566</v>
      </c>
      <c r="D114" s="85">
        <f>D6</f>
        <v>70.36</v>
      </c>
      <c r="E114" s="21">
        <v>0</v>
      </c>
      <c r="F114" s="22">
        <v>100000</v>
      </c>
      <c r="G114" s="86">
        <v>250903.76</v>
      </c>
      <c r="H114" s="87">
        <v>250903.76</v>
      </c>
      <c r="I114" s="88"/>
      <c r="J114" s="28">
        <f>SUM(G108:G114)</f>
        <v>4496622.1999999993</v>
      </c>
    </row>
    <row r="115" spans="1:12" ht="21" customHeight="1" x14ac:dyDescent="0.25">
      <c r="A115" s="179" t="s">
        <v>140</v>
      </c>
      <c r="B115" s="179"/>
      <c r="C115" s="179"/>
      <c r="D115" s="179"/>
      <c r="E115" s="179"/>
      <c r="F115" s="179"/>
      <c r="G115" s="96"/>
      <c r="H115" s="78">
        <v>79723500</v>
      </c>
      <c r="I115" s="79"/>
      <c r="L115" s="80">
        <f>L116+L151+L205+L232+L233+L362+L400+L405+L421+L434+L438</f>
        <v>963629.81826606032</v>
      </c>
    </row>
    <row r="116" spans="1:12" s="2" customFormat="1" ht="25.5" customHeight="1" x14ac:dyDescent="0.25">
      <c r="A116" s="165" t="s">
        <v>141</v>
      </c>
      <c r="B116" s="166"/>
      <c r="C116" s="166"/>
      <c r="D116" s="166"/>
      <c r="E116" s="166"/>
      <c r="F116" s="166"/>
      <c r="G116" s="97"/>
      <c r="H116" s="97">
        <v>2461456.9359999998</v>
      </c>
      <c r="I116" s="88"/>
      <c r="J116" s="1"/>
      <c r="K116" s="1"/>
      <c r="L116" s="2">
        <f>SUM(C117:C150)</f>
        <v>11765.85</v>
      </c>
    </row>
    <row r="117" spans="1:12" ht="32.25" customHeight="1" x14ac:dyDescent="0.25">
      <c r="A117" s="98">
        <v>1</v>
      </c>
      <c r="B117" s="89" t="s">
        <v>142</v>
      </c>
      <c r="C117" s="32">
        <v>96.1</v>
      </c>
      <c r="D117" s="85">
        <f>$D$6</f>
        <v>70.36</v>
      </c>
      <c r="E117" s="21">
        <v>0</v>
      </c>
      <c r="F117" s="22">
        <v>100000</v>
      </c>
      <c r="G117" s="86">
        <v>6761.5959999999995</v>
      </c>
      <c r="H117" s="87">
        <v>70000</v>
      </c>
      <c r="I117" s="88"/>
    </row>
    <row r="118" spans="1:12" ht="18.75" customHeight="1" x14ac:dyDescent="0.25">
      <c r="A118" s="98">
        <f>A117+1</f>
        <v>2</v>
      </c>
      <c r="B118" s="89" t="s">
        <v>143</v>
      </c>
      <c r="C118" s="32">
        <v>375.9</v>
      </c>
      <c r="D118" s="85">
        <f t="shared" ref="D118:D181" si="4">$D$6</f>
        <v>70.36</v>
      </c>
      <c r="E118" s="21">
        <v>0</v>
      </c>
      <c r="F118" s="22">
        <v>100000</v>
      </c>
      <c r="G118" s="86">
        <v>26448.323999999997</v>
      </c>
      <c r="H118" s="87">
        <v>70000</v>
      </c>
      <c r="I118" s="88"/>
    </row>
    <row r="119" spans="1:12" ht="17.25" customHeight="1" x14ac:dyDescent="0.25">
      <c r="A119" s="98">
        <f t="shared" ref="A119:A150" si="5">A118+1</f>
        <v>3</v>
      </c>
      <c r="B119" s="89" t="s">
        <v>144</v>
      </c>
      <c r="C119" s="32">
        <v>355.8</v>
      </c>
      <c r="D119" s="85">
        <f t="shared" si="4"/>
        <v>70.36</v>
      </c>
      <c r="E119" s="21">
        <v>0</v>
      </c>
      <c r="F119" s="22">
        <v>100000</v>
      </c>
      <c r="G119" s="86">
        <v>25034.088</v>
      </c>
      <c r="H119" s="87">
        <v>70000</v>
      </c>
      <c r="I119" s="88"/>
    </row>
    <row r="120" spans="1:12" ht="17.25" customHeight="1" x14ac:dyDescent="0.25">
      <c r="A120" s="98">
        <f t="shared" si="5"/>
        <v>4</v>
      </c>
      <c r="B120" s="89" t="s">
        <v>145</v>
      </c>
      <c r="C120" s="32">
        <v>214.8</v>
      </c>
      <c r="D120" s="85">
        <f t="shared" si="4"/>
        <v>70.36</v>
      </c>
      <c r="E120" s="21">
        <v>0</v>
      </c>
      <c r="F120" s="22">
        <v>100000</v>
      </c>
      <c r="G120" s="86">
        <v>15113.328000000001</v>
      </c>
      <c r="H120" s="87">
        <v>70000</v>
      </c>
      <c r="I120" s="88"/>
    </row>
    <row r="121" spans="1:12" ht="27.75" customHeight="1" x14ac:dyDescent="0.25">
      <c r="A121" s="98">
        <f t="shared" si="5"/>
        <v>5</v>
      </c>
      <c r="B121" s="89" t="s">
        <v>146</v>
      </c>
      <c r="C121" s="32">
        <v>909.2</v>
      </c>
      <c r="D121" s="85">
        <f t="shared" si="4"/>
        <v>70.36</v>
      </c>
      <c r="E121" s="21">
        <v>0</v>
      </c>
      <c r="F121" s="22">
        <v>100000</v>
      </c>
      <c r="G121" s="86">
        <v>63971.312000000005</v>
      </c>
      <c r="H121" s="87">
        <v>70000</v>
      </c>
      <c r="I121" s="88"/>
    </row>
    <row r="122" spans="1:12" ht="28.5" customHeight="1" x14ac:dyDescent="0.25">
      <c r="A122" s="98">
        <f t="shared" si="5"/>
        <v>6</v>
      </c>
      <c r="B122" s="89" t="s">
        <v>147</v>
      </c>
      <c r="C122" s="32">
        <v>157.4</v>
      </c>
      <c r="D122" s="85">
        <f t="shared" si="4"/>
        <v>70.36</v>
      </c>
      <c r="E122" s="21">
        <v>0</v>
      </c>
      <c r="F122" s="22">
        <v>100000</v>
      </c>
      <c r="G122" s="86">
        <v>11074.664000000001</v>
      </c>
      <c r="H122" s="87">
        <v>70000</v>
      </c>
      <c r="I122" s="88"/>
    </row>
    <row r="123" spans="1:12" ht="19.5" customHeight="1" x14ac:dyDescent="0.25">
      <c r="A123" s="98">
        <f t="shared" si="5"/>
        <v>7</v>
      </c>
      <c r="B123" s="89" t="s">
        <v>148</v>
      </c>
      <c r="C123" s="32">
        <v>198.7</v>
      </c>
      <c r="D123" s="85">
        <f t="shared" si="4"/>
        <v>70.36</v>
      </c>
      <c r="E123" s="21">
        <v>0</v>
      </c>
      <c r="F123" s="22">
        <v>100000</v>
      </c>
      <c r="G123" s="86">
        <v>13980.531999999999</v>
      </c>
      <c r="H123" s="87">
        <v>70000</v>
      </c>
      <c r="I123" s="88"/>
    </row>
    <row r="124" spans="1:12" ht="18.75" customHeight="1" x14ac:dyDescent="0.25">
      <c r="A124" s="98">
        <f t="shared" si="5"/>
        <v>8</v>
      </c>
      <c r="B124" s="89" t="s">
        <v>149</v>
      </c>
      <c r="C124" s="32">
        <v>431.8</v>
      </c>
      <c r="D124" s="85">
        <f t="shared" si="4"/>
        <v>70.36</v>
      </c>
      <c r="E124" s="21">
        <v>0</v>
      </c>
      <c r="F124" s="22">
        <v>100000</v>
      </c>
      <c r="G124" s="86">
        <v>30381.448</v>
      </c>
      <c r="H124" s="87">
        <v>70000</v>
      </c>
      <c r="I124" s="88"/>
    </row>
    <row r="125" spans="1:12" ht="19.5" customHeight="1" x14ac:dyDescent="0.25">
      <c r="A125" s="98">
        <f t="shared" si="5"/>
        <v>9</v>
      </c>
      <c r="B125" s="89" t="s">
        <v>150</v>
      </c>
      <c r="C125" s="32">
        <v>545.9</v>
      </c>
      <c r="D125" s="85">
        <f t="shared" si="4"/>
        <v>70.36</v>
      </c>
      <c r="E125" s="21">
        <v>0</v>
      </c>
      <c r="F125" s="22">
        <v>100000</v>
      </c>
      <c r="G125" s="86">
        <v>38409.523999999998</v>
      </c>
      <c r="H125" s="87">
        <v>70000</v>
      </c>
      <c r="I125" s="88"/>
    </row>
    <row r="126" spans="1:12" ht="18.75" customHeight="1" x14ac:dyDescent="0.25">
      <c r="A126" s="98">
        <f t="shared" si="5"/>
        <v>10</v>
      </c>
      <c r="B126" s="89" t="s">
        <v>151</v>
      </c>
      <c r="C126" s="32">
        <v>140</v>
      </c>
      <c r="D126" s="85">
        <f t="shared" si="4"/>
        <v>70.36</v>
      </c>
      <c r="E126" s="21">
        <v>0</v>
      </c>
      <c r="F126" s="22">
        <v>100000</v>
      </c>
      <c r="G126" s="86">
        <v>9850.4</v>
      </c>
      <c r="H126" s="87">
        <v>70000</v>
      </c>
      <c r="I126" s="88"/>
    </row>
    <row r="127" spans="1:12" ht="18.75" customHeight="1" x14ac:dyDescent="0.25">
      <c r="A127" s="98">
        <f t="shared" si="5"/>
        <v>11</v>
      </c>
      <c r="B127" s="89" t="s">
        <v>152</v>
      </c>
      <c r="C127" s="32">
        <v>850</v>
      </c>
      <c r="D127" s="85">
        <f t="shared" si="4"/>
        <v>70.36</v>
      </c>
      <c r="E127" s="21">
        <v>0</v>
      </c>
      <c r="F127" s="22">
        <v>100000</v>
      </c>
      <c r="G127" s="86">
        <v>59806</v>
      </c>
      <c r="H127" s="87">
        <v>70000</v>
      </c>
      <c r="I127" s="88"/>
    </row>
    <row r="128" spans="1:12" ht="17.25" customHeight="1" x14ac:dyDescent="0.25">
      <c r="A128" s="98">
        <f t="shared" si="5"/>
        <v>12</v>
      </c>
      <c r="B128" s="89" t="s">
        <v>153</v>
      </c>
      <c r="C128" s="32">
        <v>297.25</v>
      </c>
      <c r="D128" s="85">
        <f t="shared" si="4"/>
        <v>70.36</v>
      </c>
      <c r="E128" s="21">
        <v>0</v>
      </c>
      <c r="F128" s="22">
        <v>100000</v>
      </c>
      <c r="G128" s="86">
        <v>20914.509999999998</v>
      </c>
      <c r="H128" s="87">
        <v>70000</v>
      </c>
      <c r="I128" s="88"/>
    </row>
    <row r="129" spans="1:9" ht="28.5" customHeight="1" x14ac:dyDescent="0.25">
      <c r="A129" s="98">
        <f t="shared" si="5"/>
        <v>13</v>
      </c>
      <c r="B129" s="89" t="s">
        <v>154</v>
      </c>
      <c r="C129" s="32">
        <v>93</v>
      </c>
      <c r="D129" s="85">
        <f t="shared" si="4"/>
        <v>70.36</v>
      </c>
      <c r="E129" s="63">
        <v>0</v>
      </c>
      <c r="F129" s="22">
        <v>100000</v>
      </c>
      <c r="G129" s="86">
        <v>6543.48</v>
      </c>
      <c r="H129" s="87">
        <v>70000</v>
      </c>
      <c r="I129" s="88"/>
    </row>
    <row r="130" spans="1:9" ht="21.75" customHeight="1" x14ac:dyDescent="0.25">
      <c r="A130" s="98">
        <f t="shared" si="5"/>
        <v>14</v>
      </c>
      <c r="B130" s="89" t="s">
        <v>155</v>
      </c>
      <c r="C130" s="32">
        <v>96.3</v>
      </c>
      <c r="D130" s="85">
        <f t="shared" si="4"/>
        <v>70.36</v>
      </c>
      <c r="E130" s="21">
        <v>0</v>
      </c>
      <c r="F130" s="22">
        <v>100000</v>
      </c>
      <c r="G130" s="86">
        <v>6775.6679999999997</v>
      </c>
      <c r="H130" s="87">
        <v>70000</v>
      </c>
      <c r="I130" s="88"/>
    </row>
    <row r="131" spans="1:9" ht="19.5" customHeight="1" x14ac:dyDescent="0.25">
      <c r="A131" s="98">
        <f t="shared" si="5"/>
        <v>15</v>
      </c>
      <c r="B131" s="89" t="s">
        <v>156</v>
      </c>
      <c r="C131" s="32">
        <v>101.5</v>
      </c>
      <c r="D131" s="85">
        <f t="shared" si="4"/>
        <v>70.36</v>
      </c>
      <c r="E131" s="21">
        <v>0</v>
      </c>
      <c r="F131" s="22">
        <v>100000</v>
      </c>
      <c r="G131" s="86">
        <v>7141.54</v>
      </c>
      <c r="H131" s="87">
        <v>70000</v>
      </c>
      <c r="I131" s="88"/>
    </row>
    <row r="132" spans="1:9" ht="18.75" customHeight="1" x14ac:dyDescent="0.25">
      <c r="A132" s="98">
        <f t="shared" si="5"/>
        <v>16</v>
      </c>
      <c r="B132" s="89" t="s">
        <v>157</v>
      </c>
      <c r="C132" s="32">
        <v>134</v>
      </c>
      <c r="D132" s="85">
        <f t="shared" si="4"/>
        <v>70.36</v>
      </c>
      <c r="E132" s="21">
        <v>0</v>
      </c>
      <c r="F132" s="22">
        <v>100000</v>
      </c>
      <c r="G132" s="86">
        <v>9428.24</v>
      </c>
      <c r="H132" s="87">
        <v>70000</v>
      </c>
      <c r="I132" s="88"/>
    </row>
    <row r="133" spans="1:9" ht="27" customHeight="1" x14ac:dyDescent="0.25">
      <c r="A133" s="98">
        <f t="shared" si="5"/>
        <v>17</v>
      </c>
      <c r="B133" s="89" t="s">
        <v>158</v>
      </c>
      <c r="C133" s="32">
        <v>125.6</v>
      </c>
      <c r="D133" s="85">
        <f t="shared" si="4"/>
        <v>70.36</v>
      </c>
      <c r="E133" s="21">
        <v>0</v>
      </c>
      <c r="F133" s="22">
        <v>100000</v>
      </c>
      <c r="G133" s="86">
        <v>8837.2160000000003</v>
      </c>
      <c r="H133" s="87">
        <v>70000</v>
      </c>
      <c r="I133" s="88"/>
    </row>
    <row r="134" spans="1:9" ht="19.5" customHeight="1" x14ac:dyDescent="0.25">
      <c r="A134" s="98">
        <f t="shared" si="5"/>
        <v>18</v>
      </c>
      <c r="B134" s="89" t="s">
        <v>159</v>
      </c>
      <c r="C134" s="32">
        <v>110.4</v>
      </c>
      <c r="D134" s="85">
        <f t="shared" si="4"/>
        <v>70.36</v>
      </c>
      <c r="E134" s="21">
        <v>0</v>
      </c>
      <c r="F134" s="22">
        <v>100000</v>
      </c>
      <c r="G134" s="86">
        <v>7767.7440000000006</v>
      </c>
      <c r="H134" s="87">
        <v>70000</v>
      </c>
      <c r="I134" s="88"/>
    </row>
    <row r="135" spans="1:9" ht="20.25" customHeight="1" x14ac:dyDescent="0.25">
      <c r="A135" s="98">
        <f t="shared" si="5"/>
        <v>19</v>
      </c>
      <c r="B135" s="89" t="s">
        <v>160</v>
      </c>
      <c r="C135" s="32">
        <v>160.9</v>
      </c>
      <c r="D135" s="85">
        <f t="shared" si="4"/>
        <v>70.36</v>
      </c>
      <c r="E135" s="21">
        <v>0</v>
      </c>
      <c r="F135" s="22">
        <v>100000</v>
      </c>
      <c r="G135" s="86">
        <v>11320.924000000001</v>
      </c>
      <c r="H135" s="87">
        <v>70000</v>
      </c>
      <c r="I135" s="88"/>
    </row>
    <row r="136" spans="1:9" ht="21" customHeight="1" x14ac:dyDescent="0.25">
      <c r="A136" s="98">
        <f t="shared" si="5"/>
        <v>20</v>
      </c>
      <c r="B136" s="89" t="s">
        <v>161</v>
      </c>
      <c r="C136" s="32">
        <v>64.099999999999994</v>
      </c>
      <c r="D136" s="85">
        <f t="shared" si="4"/>
        <v>70.36</v>
      </c>
      <c r="E136" s="21">
        <v>0</v>
      </c>
      <c r="F136" s="22">
        <v>100000</v>
      </c>
      <c r="G136" s="86">
        <v>4510.0759999999991</v>
      </c>
      <c r="H136" s="87">
        <v>70000</v>
      </c>
      <c r="I136" s="88"/>
    </row>
    <row r="137" spans="1:9" ht="18.75" customHeight="1" x14ac:dyDescent="0.25">
      <c r="A137" s="98">
        <f t="shared" si="5"/>
        <v>21</v>
      </c>
      <c r="B137" s="89" t="s">
        <v>162</v>
      </c>
      <c r="C137" s="32">
        <v>210.1</v>
      </c>
      <c r="D137" s="85">
        <f t="shared" si="4"/>
        <v>70.36</v>
      </c>
      <c r="E137" s="21">
        <v>0</v>
      </c>
      <c r="F137" s="22">
        <v>100000</v>
      </c>
      <c r="G137" s="86">
        <v>14782.635999999999</v>
      </c>
      <c r="H137" s="87">
        <v>70000</v>
      </c>
      <c r="I137" s="88"/>
    </row>
    <row r="138" spans="1:9" ht="19.5" customHeight="1" x14ac:dyDescent="0.25">
      <c r="A138" s="98">
        <f t="shared" si="5"/>
        <v>22</v>
      </c>
      <c r="B138" s="89" t="s">
        <v>163</v>
      </c>
      <c r="C138" s="32">
        <v>58.5</v>
      </c>
      <c r="D138" s="85">
        <f t="shared" si="4"/>
        <v>70.36</v>
      </c>
      <c r="E138" s="21">
        <v>0</v>
      </c>
      <c r="F138" s="22">
        <v>100000</v>
      </c>
      <c r="G138" s="86">
        <v>4116.0600000000004</v>
      </c>
      <c r="H138" s="87">
        <v>70000</v>
      </c>
      <c r="I138" s="88"/>
    </row>
    <row r="139" spans="1:9" ht="19.5" customHeight="1" x14ac:dyDescent="0.25">
      <c r="A139" s="98">
        <f t="shared" si="5"/>
        <v>23</v>
      </c>
      <c r="B139" s="89" t="s">
        <v>164</v>
      </c>
      <c r="C139" s="32">
        <v>360</v>
      </c>
      <c r="D139" s="85">
        <f t="shared" si="4"/>
        <v>70.36</v>
      </c>
      <c r="E139" s="21">
        <v>0</v>
      </c>
      <c r="F139" s="22">
        <v>100000</v>
      </c>
      <c r="G139" s="86">
        <v>25329.599999999999</v>
      </c>
      <c r="H139" s="87">
        <v>70000</v>
      </c>
      <c r="I139" s="88"/>
    </row>
    <row r="140" spans="1:9" ht="18.75" customHeight="1" x14ac:dyDescent="0.25">
      <c r="A140" s="98">
        <f t="shared" si="5"/>
        <v>24</v>
      </c>
      <c r="B140" s="89" t="s">
        <v>165</v>
      </c>
      <c r="C140" s="32">
        <v>640</v>
      </c>
      <c r="D140" s="85">
        <f t="shared" si="4"/>
        <v>70.36</v>
      </c>
      <c r="E140" s="21">
        <v>0</v>
      </c>
      <c r="F140" s="22">
        <v>100000</v>
      </c>
      <c r="G140" s="86">
        <v>45030.400000000001</v>
      </c>
      <c r="H140" s="87">
        <v>70000</v>
      </c>
      <c r="I140" s="88"/>
    </row>
    <row r="141" spans="1:9" ht="19.5" customHeight="1" x14ac:dyDescent="0.25">
      <c r="A141" s="98">
        <f t="shared" si="5"/>
        <v>25</v>
      </c>
      <c r="B141" s="89" t="s">
        <v>166</v>
      </c>
      <c r="C141" s="32">
        <v>299.89999999999998</v>
      </c>
      <c r="D141" s="85">
        <f t="shared" si="4"/>
        <v>70.36</v>
      </c>
      <c r="E141" s="21">
        <v>0</v>
      </c>
      <c r="F141" s="22">
        <v>100000</v>
      </c>
      <c r="G141" s="86">
        <v>21100.964</v>
      </c>
      <c r="H141" s="87">
        <v>70000</v>
      </c>
      <c r="I141" s="88"/>
    </row>
    <row r="142" spans="1:9" ht="18" customHeight="1" x14ac:dyDescent="0.25">
      <c r="A142" s="98">
        <f t="shared" si="5"/>
        <v>26</v>
      </c>
      <c r="B142" s="89" t="s">
        <v>167</v>
      </c>
      <c r="C142" s="32">
        <v>150.5</v>
      </c>
      <c r="D142" s="85">
        <f t="shared" si="4"/>
        <v>70.36</v>
      </c>
      <c r="E142" s="21">
        <v>0</v>
      </c>
      <c r="F142" s="22">
        <v>100000</v>
      </c>
      <c r="G142" s="86">
        <v>10589.18</v>
      </c>
      <c r="H142" s="87">
        <v>70000</v>
      </c>
      <c r="I142" s="88"/>
    </row>
    <row r="143" spans="1:9" ht="16.5" customHeight="1" x14ac:dyDescent="0.25">
      <c r="A143" s="98">
        <f t="shared" si="5"/>
        <v>27</v>
      </c>
      <c r="B143" s="89" t="s">
        <v>168</v>
      </c>
      <c r="C143" s="32">
        <v>77.900000000000006</v>
      </c>
      <c r="D143" s="85">
        <f t="shared" si="4"/>
        <v>70.36</v>
      </c>
      <c r="E143" s="21">
        <v>0</v>
      </c>
      <c r="F143" s="22">
        <v>100000</v>
      </c>
      <c r="G143" s="86">
        <v>5481.0440000000008</v>
      </c>
      <c r="H143" s="87">
        <v>70000</v>
      </c>
      <c r="I143" s="88"/>
    </row>
    <row r="144" spans="1:9" ht="17.25" customHeight="1" x14ac:dyDescent="0.25">
      <c r="A144" s="98">
        <f t="shared" si="5"/>
        <v>28</v>
      </c>
      <c r="B144" s="89" t="s">
        <v>169</v>
      </c>
      <c r="C144" s="32">
        <v>145.69999999999999</v>
      </c>
      <c r="D144" s="85">
        <f t="shared" si="4"/>
        <v>70.36</v>
      </c>
      <c r="E144" s="21">
        <v>0</v>
      </c>
      <c r="F144" s="22">
        <v>100000</v>
      </c>
      <c r="G144" s="86">
        <v>10251.451999999999</v>
      </c>
      <c r="H144" s="87">
        <v>70000</v>
      </c>
      <c r="I144" s="88"/>
    </row>
    <row r="145" spans="1:15" ht="18" customHeight="1" x14ac:dyDescent="0.25">
      <c r="A145" s="98">
        <f t="shared" si="5"/>
        <v>29</v>
      </c>
      <c r="B145" s="89" t="s">
        <v>170</v>
      </c>
      <c r="C145" s="32">
        <v>412.5</v>
      </c>
      <c r="D145" s="85">
        <f t="shared" si="4"/>
        <v>70.36</v>
      </c>
      <c r="E145" s="21">
        <v>0</v>
      </c>
      <c r="F145" s="22">
        <v>100000</v>
      </c>
      <c r="G145" s="86">
        <v>29023.5</v>
      </c>
      <c r="H145" s="87">
        <v>70000</v>
      </c>
      <c r="I145" s="88"/>
    </row>
    <row r="146" spans="1:15" ht="18" customHeight="1" x14ac:dyDescent="0.25">
      <c r="A146" s="98">
        <f t="shared" si="5"/>
        <v>30</v>
      </c>
      <c r="B146" s="89" t="s">
        <v>171</v>
      </c>
      <c r="C146" s="32">
        <v>450</v>
      </c>
      <c r="D146" s="85">
        <f t="shared" si="4"/>
        <v>70.36</v>
      </c>
      <c r="E146" s="21">
        <v>0</v>
      </c>
      <c r="F146" s="22">
        <v>100000</v>
      </c>
      <c r="G146" s="86">
        <v>31662</v>
      </c>
      <c r="H146" s="87">
        <v>70000</v>
      </c>
      <c r="I146" s="88"/>
    </row>
    <row r="147" spans="1:15" ht="17.25" customHeight="1" x14ac:dyDescent="0.25">
      <c r="A147" s="98">
        <f t="shared" si="5"/>
        <v>31</v>
      </c>
      <c r="B147" s="89" t="s">
        <v>172</v>
      </c>
      <c r="C147" s="32">
        <v>169.5</v>
      </c>
      <c r="D147" s="85">
        <f t="shared" si="4"/>
        <v>70.36</v>
      </c>
      <c r="E147" s="21">
        <v>0</v>
      </c>
      <c r="F147" s="22">
        <v>100000</v>
      </c>
      <c r="G147" s="86">
        <v>11926.02</v>
      </c>
      <c r="H147" s="87">
        <v>70000</v>
      </c>
      <c r="I147" s="88"/>
    </row>
    <row r="148" spans="1:15" ht="18" customHeight="1" x14ac:dyDescent="0.25">
      <c r="A148" s="98">
        <f t="shared" si="5"/>
        <v>32</v>
      </c>
      <c r="B148" s="89" t="s">
        <v>173</v>
      </c>
      <c r="C148" s="32">
        <v>618</v>
      </c>
      <c r="D148" s="85">
        <f t="shared" si="4"/>
        <v>70.36</v>
      </c>
      <c r="E148" s="21">
        <v>0</v>
      </c>
      <c r="F148" s="22">
        <v>100000</v>
      </c>
      <c r="G148" s="86">
        <v>43482.48</v>
      </c>
      <c r="H148" s="87">
        <v>70000</v>
      </c>
      <c r="I148" s="88"/>
    </row>
    <row r="149" spans="1:15" ht="18" customHeight="1" x14ac:dyDescent="0.25">
      <c r="A149" s="98">
        <f t="shared" si="5"/>
        <v>33</v>
      </c>
      <c r="B149" s="89" t="s">
        <v>174</v>
      </c>
      <c r="C149" s="32">
        <v>2152.6</v>
      </c>
      <c r="D149" s="85">
        <f t="shared" si="4"/>
        <v>70.36</v>
      </c>
      <c r="E149" s="21">
        <v>0</v>
      </c>
      <c r="F149" s="22">
        <v>100000</v>
      </c>
      <c r="G149" s="86">
        <v>151456.93599999999</v>
      </c>
      <c r="H149" s="87">
        <v>151456.93599999999</v>
      </c>
      <c r="I149" s="88"/>
    </row>
    <row r="150" spans="1:15" ht="29.25" customHeight="1" x14ac:dyDescent="0.25">
      <c r="A150" s="98">
        <f t="shared" si="5"/>
        <v>34</v>
      </c>
      <c r="B150" s="89" t="s">
        <v>175</v>
      </c>
      <c r="C150" s="32">
        <v>562</v>
      </c>
      <c r="D150" s="85">
        <f t="shared" si="4"/>
        <v>70.36</v>
      </c>
      <c r="E150" s="21">
        <v>0</v>
      </c>
      <c r="F150" s="22">
        <v>100000</v>
      </c>
      <c r="G150" s="86">
        <v>39542.32</v>
      </c>
      <c r="H150" s="87">
        <v>70000</v>
      </c>
      <c r="I150" s="88"/>
    </row>
    <row r="151" spans="1:15" ht="25.5" customHeight="1" x14ac:dyDescent="0.25">
      <c r="A151" s="165" t="s">
        <v>176</v>
      </c>
      <c r="B151" s="166"/>
      <c r="C151" s="166"/>
      <c r="D151" s="166"/>
      <c r="E151" s="166"/>
      <c r="F151" s="166"/>
      <c r="G151" s="97"/>
      <c r="H151" s="97">
        <v>33193213.455999997</v>
      </c>
      <c r="I151" s="88"/>
      <c r="L151" s="80">
        <f>SUM(C152:C204)</f>
        <v>434725.54826606024</v>
      </c>
      <c r="O151" s="122" t="s">
        <v>476</v>
      </c>
    </row>
    <row r="152" spans="1:15" ht="27.75" customHeight="1" x14ac:dyDescent="0.25">
      <c r="A152" s="98">
        <v>1</v>
      </c>
      <c r="B152" s="89" t="s">
        <v>177</v>
      </c>
      <c r="C152" s="32">
        <v>615</v>
      </c>
      <c r="D152" s="85">
        <f t="shared" si="4"/>
        <v>70.36</v>
      </c>
      <c r="E152" s="21">
        <v>0</v>
      </c>
      <c r="F152" s="22">
        <v>100000</v>
      </c>
      <c r="G152" s="86">
        <v>43271.4</v>
      </c>
      <c r="H152" s="87">
        <v>70000</v>
      </c>
      <c r="I152" s="88"/>
      <c r="M152" s="130" t="s">
        <v>121</v>
      </c>
      <c r="O152" s="122"/>
    </row>
    <row r="153" spans="1:15" ht="20.25" customHeight="1" x14ac:dyDescent="0.25">
      <c r="A153" s="98">
        <f>A152+1</f>
        <v>2</v>
      </c>
      <c r="B153" s="89" t="s">
        <v>178</v>
      </c>
      <c r="C153" s="32">
        <v>5707</v>
      </c>
      <c r="D153" s="85">
        <f t="shared" si="4"/>
        <v>70.36</v>
      </c>
      <c r="E153" s="63">
        <v>0</v>
      </c>
      <c r="F153" s="22">
        <v>100000</v>
      </c>
      <c r="G153" s="86">
        <v>401544.52</v>
      </c>
      <c r="H153" s="87">
        <v>401544.52</v>
      </c>
      <c r="I153" s="88"/>
      <c r="M153" s="47" t="s">
        <v>45</v>
      </c>
      <c r="O153" s="122"/>
    </row>
    <row r="154" spans="1:15" ht="20.25" customHeight="1" x14ac:dyDescent="0.25">
      <c r="A154" s="98">
        <f t="shared" ref="A154:A204" si="6">A153+1</f>
        <v>3</v>
      </c>
      <c r="B154" s="89" t="s">
        <v>179</v>
      </c>
      <c r="C154" s="32">
        <v>14840.2</v>
      </c>
      <c r="D154" s="85">
        <f t="shared" si="4"/>
        <v>70.36</v>
      </c>
      <c r="E154" s="21">
        <v>0</v>
      </c>
      <c r="F154" s="22">
        <v>100000</v>
      </c>
      <c r="G154" s="86">
        <v>1044156.4720000001</v>
      </c>
      <c r="H154" s="87">
        <v>1044156.4720000001</v>
      </c>
      <c r="I154" s="88"/>
      <c r="M154" s="48" t="s">
        <v>30</v>
      </c>
      <c r="O154" s="122"/>
    </row>
    <row r="155" spans="1:15" ht="18" customHeight="1" x14ac:dyDescent="0.25">
      <c r="A155" s="98">
        <f t="shared" si="6"/>
        <v>4</v>
      </c>
      <c r="B155" s="89" t="s">
        <v>180</v>
      </c>
      <c r="C155" s="32">
        <v>1954.1</v>
      </c>
      <c r="D155" s="85">
        <f t="shared" si="4"/>
        <v>70.36</v>
      </c>
      <c r="E155" s="21">
        <v>0</v>
      </c>
      <c r="F155" s="22">
        <v>100000</v>
      </c>
      <c r="G155" s="86">
        <v>137490.476</v>
      </c>
      <c r="H155" s="87">
        <v>137490.476</v>
      </c>
      <c r="I155" s="88"/>
      <c r="M155" s="47" t="s">
        <v>45</v>
      </c>
      <c r="O155" s="122"/>
    </row>
    <row r="156" spans="1:15" ht="18.75" customHeight="1" x14ac:dyDescent="0.25">
      <c r="A156" s="98">
        <f t="shared" si="6"/>
        <v>5</v>
      </c>
      <c r="B156" s="89" t="s">
        <v>181</v>
      </c>
      <c r="C156" s="32">
        <v>3569</v>
      </c>
      <c r="D156" s="85">
        <f t="shared" si="4"/>
        <v>70.36</v>
      </c>
      <c r="E156" s="21">
        <v>0</v>
      </c>
      <c r="F156" s="22">
        <v>100000</v>
      </c>
      <c r="G156" s="86">
        <v>251114.84</v>
      </c>
      <c r="H156" s="87">
        <v>251114.84</v>
      </c>
      <c r="I156" s="88"/>
      <c r="M156" s="114"/>
      <c r="O156" s="122"/>
    </row>
    <row r="157" spans="1:15" ht="20.25" customHeight="1" x14ac:dyDescent="0.25">
      <c r="A157" s="98">
        <f t="shared" si="6"/>
        <v>6</v>
      </c>
      <c r="B157" s="89" t="s">
        <v>182</v>
      </c>
      <c r="C157" s="32">
        <v>1062</v>
      </c>
      <c r="D157" s="85">
        <f t="shared" si="4"/>
        <v>70.36</v>
      </c>
      <c r="E157" s="63">
        <v>1</v>
      </c>
      <c r="F157" s="22">
        <v>100000</v>
      </c>
      <c r="G157" s="86">
        <v>174722.32</v>
      </c>
      <c r="H157" s="87">
        <v>174722.32</v>
      </c>
      <c r="I157" s="88"/>
      <c r="M157" s="114" t="s">
        <v>53</v>
      </c>
      <c r="O157" s="122"/>
    </row>
    <row r="158" spans="1:15" ht="18" customHeight="1" x14ac:dyDescent="0.25">
      <c r="A158" s="98">
        <f t="shared" si="6"/>
        <v>7</v>
      </c>
      <c r="B158" s="89" t="s">
        <v>183</v>
      </c>
      <c r="C158" s="32">
        <v>10810</v>
      </c>
      <c r="D158" s="85">
        <f t="shared" si="4"/>
        <v>70.36</v>
      </c>
      <c r="E158" s="63">
        <v>2</v>
      </c>
      <c r="F158" s="22">
        <v>100000</v>
      </c>
      <c r="G158" s="86">
        <v>960591.6</v>
      </c>
      <c r="H158" s="87">
        <v>960591.6</v>
      </c>
      <c r="I158" s="88"/>
      <c r="M158" s="48" t="s">
        <v>30</v>
      </c>
      <c r="O158" s="122"/>
    </row>
    <row r="159" spans="1:15" ht="18" customHeight="1" x14ac:dyDescent="0.25">
      <c r="A159" s="98">
        <f t="shared" si="6"/>
        <v>8</v>
      </c>
      <c r="B159" s="89" t="s">
        <v>184</v>
      </c>
      <c r="C159" s="32">
        <v>5497.1</v>
      </c>
      <c r="D159" s="85">
        <f t="shared" si="4"/>
        <v>70.36</v>
      </c>
      <c r="E159" s="21">
        <v>0</v>
      </c>
      <c r="F159" s="22">
        <v>100000</v>
      </c>
      <c r="G159" s="86">
        <v>386775.95600000001</v>
      </c>
      <c r="H159" s="87">
        <v>386775.95600000001</v>
      </c>
      <c r="I159" s="88"/>
      <c r="M159" s="47" t="s">
        <v>45</v>
      </c>
      <c r="O159" s="122"/>
    </row>
    <row r="160" spans="1:15" ht="21" customHeight="1" x14ac:dyDescent="0.25">
      <c r="A160" s="98">
        <v>9</v>
      </c>
      <c r="B160" s="89" t="s">
        <v>185</v>
      </c>
      <c r="C160" s="32">
        <v>2124</v>
      </c>
      <c r="D160" s="85">
        <f t="shared" si="4"/>
        <v>70.36</v>
      </c>
      <c r="E160" s="63">
        <v>0</v>
      </c>
      <c r="F160" s="22">
        <v>100000</v>
      </c>
      <c r="G160" s="86">
        <v>149444.63999999998</v>
      </c>
      <c r="H160" s="87">
        <v>149444.63999999998</v>
      </c>
      <c r="I160" s="88"/>
      <c r="M160" s="114"/>
      <c r="O160" s="122"/>
    </row>
    <row r="161" spans="1:15" ht="30.75" customHeight="1" x14ac:dyDescent="0.25">
      <c r="A161" s="98">
        <f t="shared" si="6"/>
        <v>10</v>
      </c>
      <c r="B161" s="89" t="s">
        <v>186</v>
      </c>
      <c r="C161" s="32">
        <v>486</v>
      </c>
      <c r="D161" s="85">
        <f t="shared" si="4"/>
        <v>70.36</v>
      </c>
      <c r="E161" s="63">
        <v>0</v>
      </c>
      <c r="F161" s="22">
        <v>100000</v>
      </c>
      <c r="G161" s="86">
        <v>34194.959999999999</v>
      </c>
      <c r="H161" s="87">
        <v>70000</v>
      </c>
      <c r="I161" s="88"/>
      <c r="M161" s="114"/>
      <c r="O161" s="122"/>
    </row>
    <row r="162" spans="1:15" ht="27.75" customHeight="1" x14ac:dyDescent="0.25">
      <c r="A162" s="98">
        <f t="shared" si="6"/>
        <v>11</v>
      </c>
      <c r="B162" s="89" t="s">
        <v>187</v>
      </c>
      <c r="C162" s="32">
        <v>578</v>
      </c>
      <c r="D162" s="85">
        <f t="shared" si="4"/>
        <v>70.36</v>
      </c>
      <c r="E162" s="21">
        <v>0</v>
      </c>
      <c r="F162" s="22">
        <v>100000</v>
      </c>
      <c r="G162" s="86">
        <v>40668.080000000002</v>
      </c>
      <c r="H162" s="87">
        <v>70000</v>
      </c>
      <c r="I162" s="88"/>
      <c r="M162" s="114"/>
      <c r="O162" s="122"/>
    </row>
    <row r="163" spans="1:15" ht="26.25" customHeight="1" x14ac:dyDescent="0.25">
      <c r="A163" s="98">
        <f t="shared" si="6"/>
        <v>12</v>
      </c>
      <c r="B163" s="89" t="s">
        <v>188</v>
      </c>
      <c r="C163" s="32">
        <v>905</v>
      </c>
      <c r="D163" s="85">
        <f t="shared" si="4"/>
        <v>70.36</v>
      </c>
      <c r="E163" s="63">
        <v>0</v>
      </c>
      <c r="F163" s="22">
        <v>100000</v>
      </c>
      <c r="G163" s="86">
        <v>63675.8</v>
      </c>
      <c r="H163" s="87">
        <v>70000</v>
      </c>
      <c r="I163" s="88"/>
      <c r="M163" s="114" t="s">
        <v>53</v>
      </c>
      <c r="O163" s="122"/>
    </row>
    <row r="164" spans="1:15" ht="19.5" customHeight="1" x14ac:dyDescent="0.25">
      <c r="A164" s="98">
        <f t="shared" si="6"/>
        <v>13</v>
      </c>
      <c r="B164" s="89" t="s">
        <v>189</v>
      </c>
      <c r="C164" s="32">
        <v>9438</v>
      </c>
      <c r="D164" s="85">
        <f t="shared" si="4"/>
        <v>70.36</v>
      </c>
      <c r="E164" s="21">
        <v>0</v>
      </c>
      <c r="F164" s="22">
        <v>100000</v>
      </c>
      <c r="G164" s="86">
        <v>664057.68000000005</v>
      </c>
      <c r="H164" s="87">
        <v>664057.68000000005</v>
      </c>
      <c r="I164" s="88"/>
      <c r="M164" s="41" t="s">
        <v>58</v>
      </c>
      <c r="O164" s="122"/>
    </row>
    <row r="165" spans="1:15" ht="18" customHeight="1" x14ac:dyDescent="0.25">
      <c r="A165" s="98">
        <f t="shared" si="6"/>
        <v>14</v>
      </c>
      <c r="B165" s="89" t="s">
        <v>190</v>
      </c>
      <c r="C165" s="32">
        <v>14642</v>
      </c>
      <c r="D165" s="85">
        <f t="shared" si="4"/>
        <v>70.36</v>
      </c>
      <c r="E165" s="63">
        <v>4</v>
      </c>
      <c r="F165" s="22">
        <v>100000</v>
      </c>
      <c r="G165" s="86">
        <v>1430211.12</v>
      </c>
      <c r="H165" s="87">
        <v>1430211.12</v>
      </c>
      <c r="I165" s="88"/>
      <c r="M165" s="130" t="s">
        <v>121</v>
      </c>
      <c r="O165" s="122"/>
    </row>
    <row r="166" spans="1:15" ht="17.25" customHeight="1" x14ac:dyDescent="0.25">
      <c r="A166" s="98">
        <f t="shared" si="6"/>
        <v>15</v>
      </c>
      <c r="B166" s="89" t="s">
        <v>191</v>
      </c>
      <c r="C166" s="32">
        <v>7166</v>
      </c>
      <c r="D166" s="85">
        <f t="shared" si="4"/>
        <v>70.36</v>
      </c>
      <c r="E166" s="63">
        <v>0</v>
      </c>
      <c r="F166" s="22">
        <v>100000</v>
      </c>
      <c r="G166" s="86">
        <v>504199.76</v>
      </c>
      <c r="H166" s="87">
        <v>504199.76</v>
      </c>
      <c r="I166" s="88"/>
      <c r="M166" s="117" t="s">
        <v>66</v>
      </c>
      <c r="O166" s="122"/>
    </row>
    <row r="167" spans="1:15" ht="16.5" customHeight="1" x14ac:dyDescent="0.25">
      <c r="A167" s="98">
        <f t="shared" si="6"/>
        <v>16</v>
      </c>
      <c r="B167" s="89" t="s">
        <v>192</v>
      </c>
      <c r="C167" s="32">
        <v>8830</v>
      </c>
      <c r="D167" s="85">
        <f t="shared" si="4"/>
        <v>70.36</v>
      </c>
      <c r="E167" s="63">
        <v>1</v>
      </c>
      <c r="F167" s="22">
        <v>100000</v>
      </c>
      <c r="G167" s="86">
        <v>721278.8</v>
      </c>
      <c r="H167" s="87">
        <v>721278.8</v>
      </c>
      <c r="I167" s="88"/>
      <c r="M167" s="117"/>
      <c r="O167" s="122"/>
    </row>
    <row r="168" spans="1:15" ht="16.5" customHeight="1" x14ac:dyDescent="0.25">
      <c r="A168" s="98">
        <f t="shared" si="6"/>
        <v>17</v>
      </c>
      <c r="B168" s="89" t="s">
        <v>193</v>
      </c>
      <c r="C168" s="32">
        <v>556</v>
      </c>
      <c r="D168" s="85">
        <f t="shared" si="4"/>
        <v>70.36</v>
      </c>
      <c r="E168" s="21">
        <v>0</v>
      </c>
      <c r="F168" s="22">
        <v>100000</v>
      </c>
      <c r="G168" s="86">
        <v>39120.159999999996</v>
      </c>
      <c r="H168" s="87">
        <v>70000</v>
      </c>
      <c r="I168" s="88"/>
      <c r="M168" s="117"/>
      <c r="O168" s="122"/>
    </row>
    <row r="169" spans="1:15" ht="18" customHeight="1" x14ac:dyDescent="0.25">
      <c r="A169" s="98">
        <f t="shared" si="6"/>
        <v>18</v>
      </c>
      <c r="B169" s="89" t="s">
        <v>194</v>
      </c>
      <c r="C169" s="32">
        <v>946</v>
      </c>
      <c r="D169" s="85">
        <f t="shared" si="4"/>
        <v>70.36</v>
      </c>
      <c r="E169" s="63">
        <v>0</v>
      </c>
      <c r="F169" s="22">
        <v>100000</v>
      </c>
      <c r="G169" s="86">
        <v>66560.56</v>
      </c>
      <c r="H169" s="87">
        <v>70000</v>
      </c>
      <c r="I169" s="88"/>
      <c r="M169" s="117"/>
      <c r="O169" s="122"/>
    </row>
    <row r="170" spans="1:15" ht="15.75" customHeight="1" x14ac:dyDescent="0.25">
      <c r="A170" s="98">
        <f t="shared" si="6"/>
        <v>19</v>
      </c>
      <c r="B170" s="89" t="s">
        <v>195</v>
      </c>
      <c r="C170" s="32">
        <v>4732</v>
      </c>
      <c r="D170" s="85">
        <f t="shared" si="4"/>
        <v>70.36</v>
      </c>
      <c r="E170" s="63">
        <v>0</v>
      </c>
      <c r="F170" s="22">
        <v>100000</v>
      </c>
      <c r="G170" s="86">
        <v>332943.52</v>
      </c>
      <c r="H170" s="87">
        <v>332943.52</v>
      </c>
      <c r="I170" s="88"/>
      <c r="M170" s="48" t="s">
        <v>30</v>
      </c>
      <c r="O170" s="122"/>
    </row>
    <row r="171" spans="1:15" ht="17.25" customHeight="1" x14ac:dyDescent="0.25">
      <c r="A171" s="98">
        <f t="shared" si="6"/>
        <v>20</v>
      </c>
      <c r="B171" s="89" t="s">
        <v>196</v>
      </c>
      <c r="C171" s="32">
        <v>6556</v>
      </c>
      <c r="D171" s="85">
        <f t="shared" si="4"/>
        <v>70.36</v>
      </c>
      <c r="E171" s="63">
        <v>1</v>
      </c>
      <c r="F171" s="22">
        <v>100000</v>
      </c>
      <c r="G171" s="86">
        <v>561280.15999999992</v>
      </c>
      <c r="H171" s="87">
        <v>561280.15999999992</v>
      </c>
      <c r="I171" s="88"/>
      <c r="M171" s="26" t="s">
        <v>77</v>
      </c>
      <c r="O171" s="122"/>
    </row>
    <row r="172" spans="1:15" ht="18" customHeight="1" x14ac:dyDescent="0.25">
      <c r="A172" s="98">
        <f t="shared" si="6"/>
        <v>21</v>
      </c>
      <c r="B172" s="89" t="s">
        <v>197</v>
      </c>
      <c r="C172" s="32">
        <v>4520</v>
      </c>
      <c r="D172" s="85">
        <f t="shared" si="4"/>
        <v>70.36</v>
      </c>
      <c r="E172" s="63">
        <v>1</v>
      </c>
      <c r="F172" s="22">
        <v>100000</v>
      </c>
      <c r="G172" s="86">
        <v>418027.2</v>
      </c>
      <c r="H172" s="87">
        <v>418027.2</v>
      </c>
      <c r="I172" s="88"/>
      <c r="M172" s="120" t="s">
        <v>81</v>
      </c>
      <c r="O172" s="122"/>
    </row>
    <row r="173" spans="1:15" ht="18.75" customHeight="1" x14ac:dyDescent="0.25">
      <c r="A173" s="98">
        <v>23</v>
      </c>
      <c r="B173" s="89" t="s">
        <v>198</v>
      </c>
      <c r="C173" s="32">
        <v>1269</v>
      </c>
      <c r="D173" s="85">
        <f t="shared" si="4"/>
        <v>70.36</v>
      </c>
      <c r="E173" s="21">
        <v>0</v>
      </c>
      <c r="F173" s="22">
        <v>100000</v>
      </c>
      <c r="G173" s="86">
        <v>89286.84</v>
      </c>
      <c r="H173" s="87">
        <v>89286.84</v>
      </c>
      <c r="I173" s="88"/>
      <c r="M173" s="130" t="s">
        <v>121</v>
      </c>
      <c r="N173" s="131">
        <f>H152+H165+H173</f>
        <v>1589497.9600000002</v>
      </c>
      <c r="O173" s="122"/>
    </row>
    <row r="174" spans="1:15" ht="17.25" customHeight="1" x14ac:dyDescent="0.25">
      <c r="A174" s="98">
        <f t="shared" si="6"/>
        <v>24</v>
      </c>
      <c r="B174" s="89" t="s">
        <v>199</v>
      </c>
      <c r="C174" s="32">
        <v>6056</v>
      </c>
      <c r="D174" s="85">
        <f t="shared" si="4"/>
        <v>70.36</v>
      </c>
      <c r="E174" s="63">
        <v>0</v>
      </c>
      <c r="F174" s="22">
        <v>100000</v>
      </c>
      <c r="G174" s="86">
        <v>426100.16</v>
      </c>
      <c r="H174" s="87">
        <v>426100.16</v>
      </c>
      <c r="I174" s="88"/>
      <c r="M174" s="120" t="s">
        <v>81</v>
      </c>
      <c r="O174" s="122"/>
    </row>
    <row r="175" spans="1:15" ht="16.5" customHeight="1" x14ac:dyDescent="0.25">
      <c r="A175" s="98">
        <f t="shared" si="6"/>
        <v>25</v>
      </c>
      <c r="B175" s="89" t="s">
        <v>200</v>
      </c>
      <c r="C175" s="32">
        <v>5431</v>
      </c>
      <c r="D175" s="85">
        <f t="shared" si="4"/>
        <v>70.36</v>
      </c>
      <c r="E175" s="63">
        <v>2</v>
      </c>
      <c r="F175" s="22">
        <v>100000</v>
      </c>
      <c r="G175" s="86">
        <v>582125.15999999992</v>
      </c>
      <c r="H175" s="87">
        <v>582125.15999999992</v>
      </c>
      <c r="I175" s="88"/>
      <c r="M175" s="48" t="s">
        <v>30</v>
      </c>
      <c r="O175" s="122"/>
    </row>
    <row r="176" spans="1:15" ht="18" customHeight="1" x14ac:dyDescent="0.25">
      <c r="A176" s="98">
        <f t="shared" si="6"/>
        <v>26</v>
      </c>
      <c r="B176" s="89" t="s">
        <v>201</v>
      </c>
      <c r="C176" s="32">
        <v>18603</v>
      </c>
      <c r="D176" s="85">
        <f t="shared" si="4"/>
        <v>70.36</v>
      </c>
      <c r="E176" s="63">
        <v>0</v>
      </c>
      <c r="F176" s="22">
        <v>100000</v>
      </c>
      <c r="G176" s="86">
        <v>1308907.08</v>
      </c>
      <c r="H176" s="87">
        <v>1308907.08</v>
      </c>
      <c r="I176" s="88"/>
      <c r="M176" s="47" t="s">
        <v>45</v>
      </c>
      <c r="O176" s="122"/>
    </row>
    <row r="177" spans="1:15" ht="27" customHeight="1" x14ac:dyDescent="0.25">
      <c r="A177" s="98">
        <f t="shared" si="6"/>
        <v>27</v>
      </c>
      <c r="B177" s="89" t="s">
        <v>202</v>
      </c>
      <c r="C177" s="32">
        <v>7976.2</v>
      </c>
      <c r="D177" s="85">
        <f t="shared" si="4"/>
        <v>70.36</v>
      </c>
      <c r="E177" s="21">
        <v>0</v>
      </c>
      <c r="F177" s="22">
        <v>100000</v>
      </c>
      <c r="G177" s="86">
        <v>561205.43200000003</v>
      </c>
      <c r="H177" s="87">
        <v>561205.43200000003</v>
      </c>
      <c r="I177" s="88"/>
      <c r="M177" s="114" t="s">
        <v>53</v>
      </c>
      <c r="O177" s="122"/>
    </row>
    <row r="178" spans="1:15" ht="18" customHeight="1" x14ac:dyDescent="0.25">
      <c r="A178" s="98">
        <f t="shared" si="6"/>
        <v>28</v>
      </c>
      <c r="B178" s="89" t="s">
        <v>203</v>
      </c>
      <c r="C178" s="32">
        <v>6718</v>
      </c>
      <c r="D178" s="85">
        <f t="shared" si="4"/>
        <v>70.36</v>
      </c>
      <c r="E178" s="21">
        <v>0</v>
      </c>
      <c r="F178" s="22">
        <v>100000</v>
      </c>
      <c r="G178" s="86">
        <v>472678.48</v>
      </c>
      <c r="H178" s="87">
        <v>472678.48</v>
      </c>
      <c r="I178" s="88"/>
      <c r="M178" s="47" t="s">
        <v>45</v>
      </c>
      <c r="N178" s="113">
        <f>H153+H155+H159+H176+H178+H194</f>
        <v>3390803.1920000003</v>
      </c>
      <c r="O178" s="122"/>
    </row>
    <row r="179" spans="1:15" ht="21" customHeight="1" x14ac:dyDescent="0.25">
      <c r="A179" s="98">
        <f t="shared" si="6"/>
        <v>29</v>
      </c>
      <c r="B179" s="89" t="s">
        <v>204</v>
      </c>
      <c r="C179" s="32">
        <v>14411</v>
      </c>
      <c r="D179" s="85">
        <f t="shared" si="4"/>
        <v>70.36</v>
      </c>
      <c r="E179" s="63">
        <v>0</v>
      </c>
      <c r="F179" s="22">
        <v>100000</v>
      </c>
      <c r="G179" s="86">
        <v>1013957.96</v>
      </c>
      <c r="H179" s="87">
        <v>1013957.96</v>
      </c>
      <c r="I179" s="88"/>
      <c r="M179" s="26" t="s">
        <v>77</v>
      </c>
      <c r="O179" s="122"/>
    </row>
    <row r="180" spans="1:15" ht="18" customHeight="1" x14ac:dyDescent="0.25">
      <c r="A180" s="98">
        <f t="shared" si="6"/>
        <v>30</v>
      </c>
      <c r="B180" s="89" t="s">
        <v>205</v>
      </c>
      <c r="C180" s="32">
        <v>12989</v>
      </c>
      <c r="D180" s="85">
        <f t="shared" si="4"/>
        <v>70.36</v>
      </c>
      <c r="E180" s="63">
        <v>2</v>
      </c>
      <c r="F180" s="22">
        <v>100000</v>
      </c>
      <c r="G180" s="86">
        <v>1113906.04</v>
      </c>
      <c r="H180" s="87">
        <v>1113906.04</v>
      </c>
      <c r="I180" s="88"/>
      <c r="M180" s="120" t="s">
        <v>81</v>
      </c>
      <c r="N180" s="121">
        <f>H172+H174+H180</f>
        <v>1958033.4</v>
      </c>
      <c r="O180" s="122"/>
    </row>
    <row r="181" spans="1:15" ht="14.25" customHeight="1" x14ac:dyDescent="0.25">
      <c r="A181" s="98">
        <f t="shared" si="6"/>
        <v>31</v>
      </c>
      <c r="B181" s="89" t="s">
        <v>206</v>
      </c>
      <c r="C181" s="32">
        <v>16723</v>
      </c>
      <c r="D181" s="85">
        <f t="shared" si="4"/>
        <v>70.36</v>
      </c>
      <c r="E181" s="21">
        <v>0</v>
      </c>
      <c r="F181" s="22">
        <v>100000</v>
      </c>
      <c r="G181" s="86">
        <v>1176630.28</v>
      </c>
      <c r="H181" s="87">
        <v>1176630.28</v>
      </c>
      <c r="I181" s="88"/>
      <c r="M181" s="41"/>
      <c r="O181" s="122"/>
    </row>
    <row r="182" spans="1:15" ht="17.25" customHeight="1" x14ac:dyDescent="0.25">
      <c r="A182" s="98">
        <f t="shared" si="6"/>
        <v>32</v>
      </c>
      <c r="B182" s="89" t="s">
        <v>207</v>
      </c>
      <c r="C182" s="32">
        <v>960</v>
      </c>
      <c r="D182" s="85">
        <f t="shared" ref="D182:D204" si="7">$D$6</f>
        <v>70.36</v>
      </c>
      <c r="E182" s="21">
        <v>0</v>
      </c>
      <c r="F182" s="22">
        <v>100000</v>
      </c>
      <c r="G182" s="86">
        <v>67545.600000000006</v>
      </c>
      <c r="H182" s="87">
        <v>70000</v>
      </c>
      <c r="I182" s="88"/>
      <c r="M182" s="41"/>
      <c r="O182" s="122"/>
    </row>
    <row r="183" spans="1:15" ht="15.75" customHeight="1" x14ac:dyDescent="0.25">
      <c r="A183" s="98">
        <f t="shared" si="6"/>
        <v>33</v>
      </c>
      <c r="B183" s="89" t="s">
        <v>208</v>
      </c>
      <c r="C183" s="32">
        <v>5428</v>
      </c>
      <c r="D183" s="85">
        <f t="shared" si="7"/>
        <v>70.36</v>
      </c>
      <c r="E183" s="21">
        <v>0</v>
      </c>
      <c r="F183" s="22">
        <v>100000</v>
      </c>
      <c r="G183" s="86">
        <v>381914.08</v>
      </c>
      <c r="H183" s="87">
        <v>381914.08</v>
      </c>
      <c r="I183" s="88"/>
      <c r="M183" s="41"/>
      <c r="O183" s="122"/>
    </row>
    <row r="184" spans="1:15" ht="16.5" customHeight="1" x14ac:dyDescent="0.25">
      <c r="A184" s="98">
        <f t="shared" si="6"/>
        <v>34</v>
      </c>
      <c r="B184" s="89" t="s">
        <v>209</v>
      </c>
      <c r="C184" s="32">
        <v>4416</v>
      </c>
      <c r="D184" s="85">
        <f t="shared" si="7"/>
        <v>70.36</v>
      </c>
      <c r="E184" s="63">
        <v>1</v>
      </c>
      <c r="F184" s="22">
        <v>100000</v>
      </c>
      <c r="G184" s="86">
        <v>410709.76000000001</v>
      </c>
      <c r="H184" s="87">
        <v>410709.76000000001</v>
      </c>
      <c r="I184" s="88"/>
      <c r="M184" s="41"/>
      <c r="O184" s="122"/>
    </row>
    <row r="185" spans="1:15" ht="21" customHeight="1" x14ac:dyDescent="0.25">
      <c r="A185" s="98">
        <f t="shared" si="6"/>
        <v>35</v>
      </c>
      <c r="B185" s="89" t="s">
        <v>210</v>
      </c>
      <c r="C185" s="32">
        <v>1300</v>
      </c>
      <c r="D185" s="85">
        <f t="shared" si="7"/>
        <v>70.36</v>
      </c>
      <c r="E185" s="63">
        <v>1</v>
      </c>
      <c r="F185" s="22">
        <v>100000</v>
      </c>
      <c r="G185" s="86">
        <v>191468</v>
      </c>
      <c r="H185" s="87">
        <v>191468</v>
      </c>
      <c r="I185" s="88"/>
      <c r="M185" s="41"/>
      <c r="O185" s="122"/>
    </row>
    <row r="186" spans="1:15" ht="22.5" customHeight="1" x14ac:dyDescent="0.25">
      <c r="A186" s="98">
        <f t="shared" si="6"/>
        <v>36</v>
      </c>
      <c r="B186" s="89" t="s">
        <v>211</v>
      </c>
      <c r="C186" s="32">
        <v>754</v>
      </c>
      <c r="D186" s="85">
        <f t="shared" si="7"/>
        <v>70.36</v>
      </c>
      <c r="E186" s="63">
        <v>1</v>
      </c>
      <c r="F186" s="22">
        <v>100000</v>
      </c>
      <c r="G186" s="86">
        <v>153051.44</v>
      </c>
      <c r="H186" s="87">
        <v>153051.44</v>
      </c>
      <c r="I186" s="88"/>
      <c r="M186" s="41"/>
      <c r="O186" s="122"/>
    </row>
    <row r="187" spans="1:15" ht="19.5" customHeight="1" x14ac:dyDescent="0.25">
      <c r="A187" s="98">
        <f t="shared" si="6"/>
        <v>37</v>
      </c>
      <c r="B187" s="89" t="s">
        <v>212</v>
      </c>
      <c r="C187" s="32">
        <v>840</v>
      </c>
      <c r="D187" s="85">
        <f t="shared" si="7"/>
        <v>70.36</v>
      </c>
      <c r="E187" s="21">
        <v>0</v>
      </c>
      <c r="F187" s="22">
        <v>100000</v>
      </c>
      <c r="G187" s="86">
        <v>59102.400000000001</v>
      </c>
      <c r="H187" s="87">
        <v>70000</v>
      </c>
      <c r="I187" s="88"/>
      <c r="M187" s="41" t="s">
        <v>58</v>
      </c>
      <c r="N187" s="116">
        <f>SUM(H181:H187)+H164</f>
        <v>3117831.24</v>
      </c>
      <c r="O187" s="122"/>
    </row>
    <row r="188" spans="1:15" ht="19.5" customHeight="1" x14ac:dyDescent="0.25">
      <c r="A188" s="98">
        <f t="shared" si="6"/>
        <v>38</v>
      </c>
      <c r="B188" s="89" t="s">
        <v>213</v>
      </c>
      <c r="C188" s="32">
        <v>4800</v>
      </c>
      <c r="D188" s="85">
        <f t="shared" si="7"/>
        <v>70.36</v>
      </c>
      <c r="E188" s="21">
        <v>0</v>
      </c>
      <c r="F188" s="22">
        <v>100000</v>
      </c>
      <c r="G188" s="86">
        <v>337728</v>
      </c>
      <c r="H188" s="87">
        <v>337728</v>
      </c>
      <c r="I188" s="88"/>
      <c r="M188" s="48" t="s">
        <v>30</v>
      </c>
      <c r="N188" s="112">
        <f>H154+H158+H170+H175+H188</f>
        <v>3257544.7520000003</v>
      </c>
      <c r="O188" s="122"/>
    </row>
    <row r="189" spans="1:15" ht="20.25" customHeight="1" x14ac:dyDescent="0.25">
      <c r="A189" s="98">
        <f t="shared" si="6"/>
        <v>39</v>
      </c>
      <c r="B189" s="89" t="s">
        <v>214</v>
      </c>
      <c r="C189" s="32">
        <v>5975</v>
      </c>
      <c r="D189" s="85">
        <f t="shared" si="7"/>
        <v>70.36</v>
      </c>
      <c r="E189" s="63">
        <v>2</v>
      </c>
      <c r="F189" s="22">
        <v>100000</v>
      </c>
      <c r="G189" s="86">
        <v>620401</v>
      </c>
      <c r="H189" s="87">
        <v>620401</v>
      </c>
      <c r="I189" s="88"/>
      <c r="M189" s="117" t="s">
        <v>66</v>
      </c>
      <c r="O189" s="122"/>
    </row>
    <row r="190" spans="1:15" ht="18.75" customHeight="1" x14ac:dyDescent="0.25">
      <c r="A190" s="98">
        <f t="shared" si="6"/>
        <v>40</v>
      </c>
      <c r="B190" s="89" t="s">
        <v>215</v>
      </c>
      <c r="C190" s="32">
        <v>2589</v>
      </c>
      <c r="D190" s="85">
        <f t="shared" si="7"/>
        <v>70.36</v>
      </c>
      <c r="E190" s="21">
        <v>0</v>
      </c>
      <c r="F190" s="22">
        <v>100000</v>
      </c>
      <c r="G190" s="86">
        <v>182162.04</v>
      </c>
      <c r="H190" s="87">
        <v>182162.04</v>
      </c>
      <c r="I190" s="88"/>
      <c r="M190" s="114" t="s">
        <v>53</v>
      </c>
      <c r="O190" s="122"/>
    </row>
    <row r="191" spans="1:15" ht="19.5" customHeight="1" x14ac:dyDescent="0.25">
      <c r="A191" s="98">
        <f t="shared" si="6"/>
        <v>41</v>
      </c>
      <c r="B191" s="89" t="s">
        <v>216</v>
      </c>
      <c r="C191" s="32">
        <v>34110</v>
      </c>
      <c r="D191" s="85">
        <f t="shared" si="7"/>
        <v>70.36</v>
      </c>
      <c r="E191" s="63">
        <v>2</v>
      </c>
      <c r="F191" s="22">
        <v>100000</v>
      </c>
      <c r="G191" s="86">
        <v>2599979.6</v>
      </c>
      <c r="H191" s="87">
        <v>2599979.6</v>
      </c>
      <c r="I191" s="88"/>
      <c r="M191" s="122" t="s">
        <v>87</v>
      </c>
      <c r="N191" s="123">
        <f>H191</f>
        <v>2599979.6</v>
      </c>
      <c r="O191" s="122"/>
    </row>
    <row r="192" spans="1:15" ht="18.75" customHeight="1" x14ac:dyDescent="0.25">
      <c r="A192" s="98">
        <f t="shared" si="6"/>
        <v>42</v>
      </c>
      <c r="B192" s="89" t="s">
        <v>217</v>
      </c>
      <c r="C192" s="32">
        <v>100796</v>
      </c>
      <c r="D192" s="85">
        <f t="shared" si="7"/>
        <v>70.36</v>
      </c>
      <c r="E192" s="63">
        <v>0</v>
      </c>
      <c r="F192" s="22">
        <v>100000</v>
      </c>
      <c r="G192" s="86">
        <v>7092006.5599999996</v>
      </c>
      <c r="H192" s="87">
        <v>7092006.5599999996</v>
      </c>
      <c r="I192" s="88"/>
      <c r="M192" s="124" t="s">
        <v>92</v>
      </c>
      <c r="N192" s="125">
        <f>H192+H193</f>
        <v>7162006.5599999996</v>
      </c>
      <c r="O192" s="122"/>
    </row>
    <row r="193" spans="1:15" ht="18.75" customHeight="1" x14ac:dyDescent="0.25">
      <c r="A193" s="98">
        <f t="shared" si="6"/>
        <v>43</v>
      </c>
      <c r="B193" s="89" t="s">
        <v>218</v>
      </c>
      <c r="C193" s="32">
        <v>704</v>
      </c>
      <c r="D193" s="85">
        <f t="shared" si="7"/>
        <v>70.36</v>
      </c>
      <c r="E193" s="63">
        <v>0</v>
      </c>
      <c r="F193" s="22">
        <v>100000</v>
      </c>
      <c r="G193" s="86">
        <v>49533.440000000002</v>
      </c>
      <c r="H193" s="87">
        <v>70000</v>
      </c>
      <c r="I193" s="88"/>
      <c r="M193" s="124"/>
      <c r="O193" s="122"/>
    </row>
    <row r="194" spans="1:15" ht="19.5" customHeight="1" x14ac:dyDescent="0.25">
      <c r="A194" s="98">
        <f t="shared" si="6"/>
        <v>44</v>
      </c>
      <c r="B194" s="89" t="s">
        <v>219</v>
      </c>
      <c r="C194" s="32">
        <v>9713</v>
      </c>
      <c r="D194" s="85">
        <f t="shared" si="7"/>
        <v>70.36</v>
      </c>
      <c r="E194" s="63">
        <v>0</v>
      </c>
      <c r="F194" s="22">
        <v>100000</v>
      </c>
      <c r="G194" s="86">
        <v>683406.68</v>
      </c>
      <c r="H194" s="87">
        <v>683406.68</v>
      </c>
      <c r="I194" s="88"/>
      <c r="M194" s="47" t="s">
        <v>45</v>
      </c>
      <c r="O194" s="122"/>
    </row>
    <row r="195" spans="1:15" ht="18.75" customHeight="1" x14ac:dyDescent="0.25">
      <c r="A195" s="98">
        <f t="shared" si="6"/>
        <v>45</v>
      </c>
      <c r="B195" s="89" t="s">
        <v>220</v>
      </c>
      <c r="C195" s="32">
        <v>6543</v>
      </c>
      <c r="D195" s="85">
        <f t="shared" si="7"/>
        <v>70.36</v>
      </c>
      <c r="E195" s="63">
        <v>1</v>
      </c>
      <c r="F195" s="22">
        <v>100000</v>
      </c>
      <c r="G195" s="86">
        <v>560365.48</v>
      </c>
      <c r="H195" s="87">
        <v>560365.48</v>
      </c>
      <c r="I195" s="88"/>
      <c r="M195" s="114" t="s">
        <v>53</v>
      </c>
      <c r="O195" s="122"/>
    </row>
    <row r="196" spans="1:15" ht="17.25" customHeight="1" x14ac:dyDescent="0.25">
      <c r="A196" s="98">
        <f t="shared" si="6"/>
        <v>46</v>
      </c>
      <c r="B196" s="89" t="s">
        <v>221</v>
      </c>
      <c r="C196" s="32">
        <v>18262</v>
      </c>
      <c r="D196" s="85">
        <f t="shared" si="7"/>
        <v>70.36</v>
      </c>
      <c r="E196" s="63">
        <v>0</v>
      </c>
      <c r="F196" s="22">
        <v>100000</v>
      </c>
      <c r="G196" s="86">
        <v>1284914.32</v>
      </c>
      <c r="H196" s="87">
        <v>1284914.32</v>
      </c>
      <c r="I196" s="88"/>
      <c r="M196" s="128"/>
      <c r="O196" s="122"/>
    </row>
    <row r="197" spans="1:15" ht="16.5" customHeight="1" x14ac:dyDescent="0.25">
      <c r="A197" s="98">
        <f t="shared" si="6"/>
        <v>47</v>
      </c>
      <c r="B197" s="89" t="s">
        <v>222</v>
      </c>
      <c r="C197" s="32">
        <v>860</v>
      </c>
      <c r="D197" s="85">
        <f t="shared" si="7"/>
        <v>70.36</v>
      </c>
      <c r="E197" s="63">
        <v>0</v>
      </c>
      <c r="F197" s="22">
        <v>100000</v>
      </c>
      <c r="G197" s="86">
        <v>60509.599999999999</v>
      </c>
      <c r="H197" s="87">
        <v>70000</v>
      </c>
      <c r="I197" s="88"/>
      <c r="M197" s="128" t="s">
        <v>111</v>
      </c>
      <c r="N197" s="129">
        <f>H196+H197</f>
        <v>1354914.32</v>
      </c>
      <c r="O197" s="122"/>
    </row>
    <row r="198" spans="1:15" ht="18" customHeight="1" x14ac:dyDescent="0.25">
      <c r="A198" s="98">
        <f t="shared" si="6"/>
        <v>48</v>
      </c>
      <c r="B198" s="89" t="s">
        <v>223</v>
      </c>
      <c r="C198" s="32">
        <v>2237</v>
      </c>
      <c r="D198" s="85">
        <f t="shared" si="7"/>
        <v>70.36</v>
      </c>
      <c r="E198" s="63">
        <v>1</v>
      </c>
      <c r="F198" s="22">
        <v>100000</v>
      </c>
      <c r="G198" s="86">
        <v>257395.32</v>
      </c>
      <c r="H198" s="87">
        <v>257395.32</v>
      </c>
      <c r="I198" s="88"/>
      <c r="M198" s="126" t="s">
        <v>100</v>
      </c>
      <c r="O198" s="122"/>
    </row>
    <row r="199" spans="1:15" ht="17.25" customHeight="1" x14ac:dyDescent="0.25">
      <c r="A199" s="98">
        <f t="shared" si="6"/>
        <v>49</v>
      </c>
      <c r="B199" s="89" t="s">
        <v>224</v>
      </c>
      <c r="C199" s="32">
        <v>1658.9482660602616</v>
      </c>
      <c r="D199" s="85">
        <f t="shared" si="7"/>
        <v>70.36</v>
      </c>
      <c r="E199" s="63">
        <v>0</v>
      </c>
      <c r="F199" s="22">
        <v>100000</v>
      </c>
      <c r="G199" s="86">
        <v>116723.6</v>
      </c>
      <c r="H199" s="87">
        <v>116723.6</v>
      </c>
      <c r="I199" s="88"/>
      <c r="M199" s="114" t="s">
        <v>53</v>
      </c>
      <c r="N199" s="115">
        <f>H156+H157+H160+H161+H162+H163+H177+H190+H195+H199</f>
        <v>2205738.352</v>
      </c>
      <c r="O199" s="122"/>
    </row>
    <row r="200" spans="1:15" ht="17.25" customHeight="1" x14ac:dyDescent="0.25">
      <c r="A200" s="98">
        <f t="shared" si="6"/>
        <v>50</v>
      </c>
      <c r="B200" s="89" t="s">
        <v>225</v>
      </c>
      <c r="C200" s="32">
        <v>1876</v>
      </c>
      <c r="D200" s="85">
        <f t="shared" si="7"/>
        <v>70.36</v>
      </c>
      <c r="E200" s="63">
        <v>0</v>
      </c>
      <c r="F200" s="22">
        <v>100000</v>
      </c>
      <c r="G200" s="86">
        <v>131995.35999999999</v>
      </c>
      <c r="H200" s="87">
        <v>131995.35999999999</v>
      </c>
      <c r="I200" s="88"/>
      <c r="M200" s="126" t="s">
        <v>100</v>
      </c>
      <c r="O200" s="122"/>
    </row>
    <row r="201" spans="1:15" ht="17.25" customHeight="1" x14ac:dyDescent="0.25">
      <c r="A201" s="98">
        <f t="shared" si="6"/>
        <v>51</v>
      </c>
      <c r="B201" s="89" t="s">
        <v>226</v>
      </c>
      <c r="C201" s="32">
        <v>3613</v>
      </c>
      <c r="D201" s="85">
        <f t="shared" si="7"/>
        <v>70.36</v>
      </c>
      <c r="E201" s="63">
        <v>0</v>
      </c>
      <c r="F201" s="22">
        <v>100000</v>
      </c>
      <c r="G201" s="86">
        <v>254210.68</v>
      </c>
      <c r="H201" s="87">
        <v>254210.68</v>
      </c>
      <c r="I201" s="88"/>
      <c r="M201" s="117" t="s">
        <v>66</v>
      </c>
      <c r="N201" s="118">
        <f>H166+H167+H168+H169+H189+H201</f>
        <v>2240090.2400000002</v>
      </c>
      <c r="O201" s="122"/>
    </row>
    <row r="202" spans="1:15" ht="18.75" customHeight="1" x14ac:dyDescent="0.25">
      <c r="A202" s="98">
        <f t="shared" si="6"/>
        <v>52</v>
      </c>
      <c r="B202" s="89" t="s">
        <v>227</v>
      </c>
      <c r="C202" s="32">
        <v>567</v>
      </c>
      <c r="D202" s="85">
        <f t="shared" si="7"/>
        <v>70.36</v>
      </c>
      <c r="E202" s="63">
        <v>0</v>
      </c>
      <c r="F202" s="22">
        <v>100000</v>
      </c>
      <c r="G202" s="86">
        <v>39894.120000000003</v>
      </c>
      <c r="H202" s="87">
        <v>70000</v>
      </c>
      <c r="I202" s="88"/>
      <c r="M202" s="126"/>
      <c r="O202" s="122"/>
    </row>
    <row r="203" spans="1:15" ht="17.25" customHeight="1" x14ac:dyDescent="0.25">
      <c r="A203" s="98">
        <f t="shared" si="6"/>
        <v>53</v>
      </c>
      <c r="B203" s="89" t="s">
        <v>228</v>
      </c>
      <c r="C203" s="32">
        <v>25476</v>
      </c>
      <c r="D203" s="85">
        <f t="shared" si="7"/>
        <v>70.36</v>
      </c>
      <c r="E203" s="63">
        <v>0</v>
      </c>
      <c r="F203" s="22">
        <v>100000</v>
      </c>
      <c r="G203" s="86">
        <v>1792491.3599999999</v>
      </c>
      <c r="H203" s="87">
        <v>1792491.3599999999</v>
      </c>
      <c r="I203" s="88"/>
      <c r="M203" s="126" t="s">
        <v>100</v>
      </c>
      <c r="N203" s="127">
        <f>H198+H200+H202+H203</f>
        <v>2251882.04</v>
      </c>
      <c r="O203" s="122"/>
    </row>
    <row r="204" spans="1:15" ht="18" customHeight="1" x14ac:dyDescent="0.25">
      <c r="A204" s="98">
        <f t="shared" si="6"/>
        <v>54</v>
      </c>
      <c r="B204" s="89" t="s">
        <v>229</v>
      </c>
      <c r="C204" s="32">
        <v>5538</v>
      </c>
      <c r="D204" s="85">
        <f t="shared" si="7"/>
        <v>70.36</v>
      </c>
      <c r="E204" s="63">
        <v>1</v>
      </c>
      <c r="F204" s="22">
        <v>100000</v>
      </c>
      <c r="G204" s="86">
        <v>489653.68</v>
      </c>
      <c r="H204" s="87">
        <v>489653.68</v>
      </c>
      <c r="I204" s="88"/>
      <c r="M204" s="26" t="s">
        <v>77</v>
      </c>
      <c r="N204" s="119">
        <f>H171+H179+H204</f>
        <v>2064891.7999999998</v>
      </c>
      <c r="O204" s="122"/>
    </row>
    <row r="205" spans="1:15" ht="24.75" customHeight="1" x14ac:dyDescent="0.25">
      <c r="A205" s="165" t="s">
        <v>230</v>
      </c>
      <c r="B205" s="166"/>
      <c r="C205" s="166"/>
      <c r="D205" s="166"/>
      <c r="E205" s="166"/>
      <c r="F205" s="166"/>
      <c r="G205" s="97"/>
      <c r="H205" s="97">
        <v>13483288.398</v>
      </c>
      <c r="I205" s="88"/>
      <c r="L205" s="80">
        <f>SUM(C206:C228)</f>
        <v>184546.05000000002</v>
      </c>
      <c r="O205" s="122"/>
    </row>
    <row r="206" spans="1:15" ht="27" customHeight="1" x14ac:dyDescent="0.25">
      <c r="A206" s="98">
        <v>1</v>
      </c>
      <c r="B206" s="89" t="s">
        <v>231</v>
      </c>
      <c r="C206" s="32">
        <v>153</v>
      </c>
      <c r="D206" s="85">
        <f t="shared" ref="D206:D228" si="8">$D$6</f>
        <v>70.36</v>
      </c>
      <c r="E206" s="21">
        <v>0</v>
      </c>
      <c r="F206" s="22">
        <v>100000</v>
      </c>
      <c r="G206" s="86">
        <v>10765.08</v>
      </c>
      <c r="H206" s="87">
        <v>70000</v>
      </c>
      <c r="I206" s="88"/>
      <c r="M206" s="52"/>
      <c r="O206" s="122"/>
    </row>
    <row r="207" spans="1:15" ht="45" customHeight="1" x14ac:dyDescent="0.25">
      <c r="A207" s="98">
        <v>2</v>
      </c>
      <c r="B207" s="89" t="s">
        <v>232</v>
      </c>
      <c r="C207" s="32">
        <v>435</v>
      </c>
      <c r="D207" s="85">
        <f t="shared" si="8"/>
        <v>70.36</v>
      </c>
      <c r="E207" s="21">
        <v>0</v>
      </c>
      <c r="F207" s="22">
        <v>100000</v>
      </c>
      <c r="G207" s="86">
        <v>30606.6</v>
      </c>
      <c r="H207" s="87">
        <v>70000</v>
      </c>
      <c r="I207" s="88"/>
      <c r="M207" s="52"/>
      <c r="O207" s="122"/>
    </row>
    <row r="208" spans="1:15" ht="27.75" customHeight="1" x14ac:dyDescent="0.25">
      <c r="A208" s="98">
        <v>3</v>
      </c>
      <c r="B208" s="89" t="s">
        <v>233</v>
      </c>
      <c r="C208" s="32">
        <v>938</v>
      </c>
      <c r="D208" s="85">
        <f t="shared" si="8"/>
        <v>70.36</v>
      </c>
      <c r="E208" s="63">
        <v>1</v>
      </c>
      <c r="F208" s="22">
        <v>100000</v>
      </c>
      <c r="G208" s="86">
        <v>165997.68</v>
      </c>
      <c r="H208" s="87">
        <v>165997.68</v>
      </c>
      <c r="I208" s="88"/>
      <c r="M208" s="52" t="s">
        <v>20</v>
      </c>
      <c r="O208" s="122"/>
    </row>
    <row r="209" spans="1:15" ht="18.75" customHeight="1" x14ac:dyDescent="0.25">
      <c r="A209" s="98">
        <f t="shared" ref="A209:A228" si="9">A208+1</f>
        <v>4</v>
      </c>
      <c r="B209" s="89" t="s">
        <v>234</v>
      </c>
      <c r="C209" s="32">
        <v>5270.85</v>
      </c>
      <c r="D209" s="85">
        <f t="shared" si="8"/>
        <v>70.36</v>
      </c>
      <c r="E209" s="63">
        <v>1</v>
      </c>
      <c r="F209" s="22">
        <v>100000</v>
      </c>
      <c r="G209" s="86">
        <v>470857.00599999999</v>
      </c>
      <c r="H209" s="87">
        <v>470857.00599999999</v>
      </c>
      <c r="I209" s="88"/>
      <c r="M209" s="47" t="s">
        <v>127</v>
      </c>
      <c r="O209" s="122"/>
    </row>
    <row r="210" spans="1:15" ht="18" customHeight="1" x14ac:dyDescent="0.25">
      <c r="A210" s="98">
        <f t="shared" si="9"/>
        <v>5</v>
      </c>
      <c r="B210" s="89" t="s">
        <v>235</v>
      </c>
      <c r="C210" s="32">
        <v>15531.6</v>
      </c>
      <c r="D210" s="85">
        <f t="shared" si="8"/>
        <v>70.36</v>
      </c>
      <c r="E210" s="63">
        <v>1</v>
      </c>
      <c r="F210" s="22">
        <v>100000</v>
      </c>
      <c r="G210" s="86">
        <v>1192803.3759999999</v>
      </c>
      <c r="H210" s="87">
        <v>1192803.3759999999</v>
      </c>
      <c r="I210" s="88"/>
      <c r="M210" s="54" t="s">
        <v>133</v>
      </c>
      <c r="O210" s="122"/>
    </row>
    <row r="211" spans="1:15" ht="21" customHeight="1" x14ac:dyDescent="0.25">
      <c r="A211" s="98">
        <f t="shared" si="9"/>
        <v>6</v>
      </c>
      <c r="B211" s="89" t="s">
        <v>236</v>
      </c>
      <c r="C211" s="32">
        <v>4225</v>
      </c>
      <c r="D211" s="85">
        <f t="shared" si="8"/>
        <v>70.36</v>
      </c>
      <c r="E211" s="21">
        <v>0</v>
      </c>
      <c r="F211" s="22">
        <v>100000</v>
      </c>
      <c r="G211" s="86">
        <v>297271</v>
      </c>
      <c r="H211" s="87">
        <v>297271</v>
      </c>
      <c r="I211" s="88"/>
      <c r="M211" s="54"/>
      <c r="O211" s="122"/>
    </row>
    <row r="212" spans="1:15" ht="18.75" customHeight="1" x14ac:dyDescent="0.25">
      <c r="A212" s="98">
        <f t="shared" si="9"/>
        <v>7</v>
      </c>
      <c r="B212" s="89" t="s">
        <v>237</v>
      </c>
      <c r="C212" s="32">
        <v>7085</v>
      </c>
      <c r="D212" s="85">
        <f t="shared" si="8"/>
        <v>70.36</v>
      </c>
      <c r="E212" s="21">
        <v>0</v>
      </c>
      <c r="F212" s="22">
        <v>100000</v>
      </c>
      <c r="G212" s="86">
        <v>498500.6</v>
      </c>
      <c r="H212" s="87">
        <v>498500.6</v>
      </c>
      <c r="I212" s="88"/>
      <c r="M212" s="54"/>
      <c r="N212" s="132">
        <f>H210+H211+H212</f>
        <v>1988574.9759999998</v>
      </c>
      <c r="O212" s="122"/>
    </row>
    <row r="213" spans="1:15" ht="19.5" customHeight="1" x14ac:dyDescent="0.25">
      <c r="A213" s="98">
        <f t="shared" si="9"/>
        <v>8</v>
      </c>
      <c r="B213" s="89" t="s">
        <v>238</v>
      </c>
      <c r="C213" s="32">
        <v>3219</v>
      </c>
      <c r="D213" s="85">
        <f t="shared" si="8"/>
        <v>70.36</v>
      </c>
      <c r="E213" s="21">
        <v>0</v>
      </c>
      <c r="F213" s="22">
        <v>100000</v>
      </c>
      <c r="G213" s="86">
        <v>226488.84</v>
      </c>
      <c r="H213" s="87">
        <v>226488.84</v>
      </c>
      <c r="I213" s="88"/>
      <c r="M213" s="47"/>
      <c r="O213" s="122"/>
    </row>
    <row r="214" spans="1:15" ht="18" customHeight="1" x14ac:dyDescent="0.25">
      <c r="A214" s="98">
        <f t="shared" si="9"/>
        <v>9</v>
      </c>
      <c r="B214" s="89" t="s">
        <v>239</v>
      </c>
      <c r="C214" s="32">
        <v>3693</v>
      </c>
      <c r="D214" s="85">
        <f t="shared" si="8"/>
        <v>70.36</v>
      </c>
      <c r="E214" s="21">
        <v>0</v>
      </c>
      <c r="F214" s="22">
        <v>100000</v>
      </c>
      <c r="G214" s="86">
        <v>259839.48</v>
      </c>
      <c r="H214" s="87">
        <v>259839.48</v>
      </c>
      <c r="I214" s="88"/>
      <c r="M214" s="47"/>
      <c r="O214" s="122"/>
    </row>
    <row r="215" spans="1:15" ht="18" customHeight="1" x14ac:dyDescent="0.25">
      <c r="A215" s="98">
        <f t="shared" si="9"/>
        <v>10</v>
      </c>
      <c r="B215" s="89" t="s">
        <v>240</v>
      </c>
      <c r="C215" s="32">
        <v>20250</v>
      </c>
      <c r="D215" s="85">
        <f t="shared" si="8"/>
        <v>70.36</v>
      </c>
      <c r="E215" s="63">
        <v>0</v>
      </c>
      <c r="F215" s="22">
        <v>100000</v>
      </c>
      <c r="G215" s="86">
        <v>1424790</v>
      </c>
      <c r="H215" s="87">
        <v>1424790</v>
      </c>
      <c r="I215" s="88"/>
      <c r="M215" s="47"/>
      <c r="O215" s="122"/>
    </row>
    <row r="216" spans="1:15" ht="18.75" customHeight="1" x14ac:dyDescent="0.25">
      <c r="A216" s="98">
        <f t="shared" si="9"/>
        <v>11</v>
      </c>
      <c r="B216" s="89" t="s">
        <v>241</v>
      </c>
      <c r="C216" s="32">
        <v>8570</v>
      </c>
      <c r="D216" s="85">
        <f t="shared" si="8"/>
        <v>70.36</v>
      </c>
      <c r="E216" s="21">
        <v>0</v>
      </c>
      <c r="F216" s="22">
        <v>100000</v>
      </c>
      <c r="G216" s="86">
        <v>602985.19999999995</v>
      </c>
      <c r="H216" s="87">
        <v>602985.19999999995</v>
      </c>
      <c r="I216" s="88"/>
      <c r="M216" s="47" t="s">
        <v>127</v>
      </c>
      <c r="O216" s="122"/>
    </row>
    <row r="217" spans="1:15" ht="19.5" customHeight="1" x14ac:dyDescent="0.25">
      <c r="A217" s="98">
        <f t="shared" si="9"/>
        <v>12</v>
      </c>
      <c r="B217" s="89" t="s">
        <v>242</v>
      </c>
      <c r="C217" s="32">
        <v>12723.8</v>
      </c>
      <c r="D217" s="85">
        <f t="shared" si="8"/>
        <v>70.36</v>
      </c>
      <c r="E217" s="21">
        <v>0</v>
      </c>
      <c r="F217" s="22">
        <v>100000</v>
      </c>
      <c r="G217" s="86">
        <v>895246.56799999997</v>
      </c>
      <c r="H217" s="87">
        <v>895246.56799999997</v>
      </c>
      <c r="I217" s="88"/>
      <c r="M217" s="41" t="s">
        <v>14</v>
      </c>
      <c r="O217" s="122"/>
    </row>
    <row r="218" spans="1:15" ht="18.75" customHeight="1" x14ac:dyDescent="0.25">
      <c r="A218" s="98">
        <f t="shared" si="9"/>
        <v>13</v>
      </c>
      <c r="B218" s="89" t="s">
        <v>243</v>
      </c>
      <c r="C218" s="32">
        <v>13136</v>
      </c>
      <c r="D218" s="85">
        <f t="shared" si="8"/>
        <v>70.36</v>
      </c>
      <c r="E218" s="63">
        <v>0</v>
      </c>
      <c r="F218" s="22">
        <v>100000</v>
      </c>
      <c r="G218" s="86">
        <v>924248.96</v>
      </c>
      <c r="H218" s="87">
        <v>924248.96</v>
      </c>
      <c r="I218" s="88"/>
      <c r="M218" s="128"/>
      <c r="O218" s="122"/>
    </row>
    <row r="219" spans="1:15" ht="17.25" customHeight="1" x14ac:dyDescent="0.25">
      <c r="A219" s="98">
        <f t="shared" si="9"/>
        <v>14</v>
      </c>
      <c r="B219" s="89" t="s">
        <v>244</v>
      </c>
      <c r="C219" s="32">
        <v>5399.7</v>
      </c>
      <c r="D219" s="85">
        <f t="shared" si="8"/>
        <v>70.36</v>
      </c>
      <c r="E219" s="21">
        <v>0</v>
      </c>
      <c r="F219" s="22">
        <v>100000</v>
      </c>
      <c r="G219" s="86">
        <v>379922.89199999999</v>
      </c>
      <c r="H219" s="87">
        <v>379922.89199999999</v>
      </c>
      <c r="I219" s="88"/>
      <c r="M219" s="128" t="s">
        <v>16</v>
      </c>
      <c r="O219" s="122"/>
    </row>
    <row r="220" spans="1:15" ht="21" customHeight="1" x14ac:dyDescent="0.25">
      <c r="A220" s="98">
        <f t="shared" si="9"/>
        <v>15</v>
      </c>
      <c r="B220" s="89" t="s">
        <v>245</v>
      </c>
      <c r="C220" s="32">
        <v>5058</v>
      </c>
      <c r="D220" s="85">
        <f t="shared" si="8"/>
        <v>70.36</v>
      </c>
      <c r="E220" s="21">
        <v>0</v>
      </c>
      <c r="F220" s="22">
        <v>100000</v>
      </c>
      <c r="G220" s="86">
        <v>355880.88</v>
      </c>
      <c r="H220" s="87">
        <v>355880.88</v>
      </c>
      <c r="I220" s="88"/>
      <c r="M220" s="47" t="s">
        <v>127</v>
      </c>
      <c r="N220" s="113">
        <f>H209+H213+H214+H215+H216+H220</f>
        <v>3340841.4059999995</v>
      </c>
      <c r="O220" s="122"/>
    </row>
    <row r="221" spans="1:15" ht="18" customHeight="1" x14ac:dyDescent="0.25">
      <c r="A221" s="98">
        <f t="shared" si="9"/>
        <v>16</v>
      </c>
      <c r="B221" s="89" t="s">
        <v>246</v>
      </c>
      <c r="C221" s="32">
        <v>13939</v>
      </c>
      <c r="D221" s="85">
        <f t="shared" si="8"/>
        <v>70.36</v>
      </c>
      <c r="E221" s="21">
        <v>0</v>
      </c>
      <c r="F221" s="22">
        <v>100000</v>
      </c>
      <c r="G221" s="86">
        <v>980748.04</v>
      </c>
      <c r="H221" s="87">
        <v>980748.04</v>
      </c>
      <c r="I221" s="88"/>
      <c r="M221" s="52"/>
      <c r="O221" s="122"/>
    </row>
    <row r="222" spans="1:15" ht="17.25" customHeight="1" x14ac:dyDescent="0.25">
      <c r="A222" s="98">
        <f t="shared" si="9"/>
        <v>17</v>
      </c>
      <c r="B222" s="89" t="s">
        <v>247</v>
      </c>
      <c r="C222" s="32">
        <v>7505</v>
      </c>
      <c r="D222" s="85">
        <f t="shared" si="8"/>
        <v>70.36</v>
      </c>
      <c r="E222" s="21">
        <v>0</v>
      </c>
      <c r="F222" s="22">
        <v>100000</v>
      </c>
      <c r="G222" s="86">
        <v>528051.80000000005</v>
      </c>
      <c r="H222" s="87">
        <v>528051.80000000005</v>
      </c>
      <c r="I222" s="88"/>
      <c r="M222" s="52"/>
      <c r="O222" s="122"/>
    </row>
    <row r="223" spans="1:15" ht="18" customHeight="1" x14ac:dyDescent="0.25">
      <c r="A223" s="98">
        <f t="shared" si="9"/>
        <v>18</v>
      </c>
      <c r="B223" s="89" t="s">
        <v>248</v>
      </c>
      <c r="C223" s="32">
        <v>6149</v>
      </c>
      <c r="D223" s="85">
        <f t="shared" si="8"/>
        <v>70.36</v>
      </c>
      <c r="E223" s="21">
        <v>0</v>
      </c>
      <c r="F223" s="22">
        <v>100000</v>
      </c>
      <c r="G223" s="86">
        <v>432643.64</v>
      </c>
      <c r="H223" s="87">
        <v>432643.64</v>
      </c>
      <c r="I223" s="88"/>
      <c r="M223" s="52"/>
      <c r="O223" s="122"/>
    </row>
    <row r="224" spans="1:15" ht="18.75" customHeight="1" x14ac:dyDescent="0.25">
      <c r="A224" s="98">
        <f t="shared" si="9"/>
        <v>19</v>
      </c>
      <c r="B224" s="89" t="s">
        <v>249</v>
      </c>
      <c r="C224" s="99">
        <v>10788.8</v>
      </c>
      <c r="D224" s="85">
        <f t="shared" si="8"/>
        <v>70.36</v>
      </c>
      <c r="E224" s="63">
        <v>1</v>
      </c>
      <c r="F224" s="22">
        <v>100000</v>
      </c>
      <c r="G224" s="86">
        <v>859099.96799999999</v>
      </c>
      <c r="H224" s="87">
        <v>859099.96799999999</v>
      </c>
      <c r="I224" s="88"/>
      <c r="M224" s="52" t="s">
        <v>20</v>
      </c>
      <c r="N224" s="133">
        <f>H206+H207+H208+SUM(H221:H226)</f>
        <v>3977105.4079999998</v>
      </c>
      <c r="O224" s="122"/>
    </row>
    <row r="225" spans="1:15" ht="18" customHeight="1" x14ac:dyDescent="0.25">
      <c r="A225" s="98">
        <f t="shared" si="9"/>
        <v>20</v>
      </c>
      <c r="B225" s="89" t="s">
        <v>250</v>
      </c>
      <c r="C225" s="32">
        <v>3847</v>
      </c>
      <c r="D225" s="85">
        <f t="shared" si="8"/>
        <v>70.36</v>
      </c>
      <c r="E225" s="21">
        <v>0</v>
      </c>
      <c r="F225" s="22">
        <v>100000</v>
      </c>
      <c r="G225" s="86">
        <v>270674.92</v>
      </c>
      <c r="H225" s="87">
        <v>270674.92</v>
      </c>
      <c r="I225" s="88"/>
      <c r="M225" s="52"/>
      <c r="O225" s="122"/>
    </row>
    <row r="226" spans="1:15" ht="16.5" customHeight="1" x14ac:dyDescent="0.25">
      <c r="A226" s="98">
        <f t="shared" si="9"/>
        <v>21</v>
      </c>
      <c r="B226" s="100" t="s">
        <v>251</v>
      </c>
      <c r="C226" s="101">
        <v>8526</v>
      </c>
      <c r="D226" s="85">
        <f t="shared" si="8"/>
        <v>70.36</v>
      </c>
      <c r="E226" s="21">
        <v>0</v>
      </c>
      <c r="F226" s="22">
        <v>100000</v>
      </c>
      <c r="G226" s="86">
        <v>599889.36</v>
      </c>
      <c r="H226" s="87">
        <v>599889.36</v>
      </c>
      <c r="I226" s="88"/>
      <c r="M226" s="52"/>
      <c r="O226" s="122"/>
    </row>
    <row r="227" spans="1:15" ht="18" customHeight="1" x14ac:dyDescent="0.25">
      <c r="A227" s="98">
        <f t="shared" si="9"/>
        <v>22</v>
      </c>
      <c r="B227" s="89" t="s">
        <v>252</v>
      </c>
      <c r="C227" s="32">
        <v>23948.7</v>
      </c>
      <c r="D227" s="85">
        <f t="shared" si="8"/>
        <v>70.36</v>
      </c>
      <c r="E227" s="63">
        <v>0</v>
      </c>
      <c r="F227" s="22">
        <v>100000</v>
      </c>
      <c r="G227" s="86">
        <v>1685030.5320000001</v>
      </c>
      <c r="H227" s="87">
        <v>1685030.5320000001</v>
      </c>
      <c r="I227" s="88"/>
      <c r="M227" s="41" t="s">
        <v>14</v>
      </c>
      <c r="N227" s="116">
        <f>H217+H227</f>
        <v>2580277.1</v>
      </c>
      <c r="O227" s="122"/>
    </row>
    <row r="228" spans="1:15" ht="18.75" customHeight="1" x14ac:dyDescent="0.25">
      <c r="A228" s="98">
        <f t="shared" si="9"/>
        <v>23</v>
      </c>
      <c r="B228" s="89" t="s">
        <v>253</v>
      </c>
      <c r="C228" s="32">
        <v>4154.6000000000004</v>
      </c>
      <c r="D228" s="85">
        <f t="shared" si="8"/>
        <v>70.36</v>
      </c>
      <c r="E228" s="21">
        <v>0</v>
      </c>
      <c r="F228" s="22">
        <v>100000</v>
      </c>
      <c r="G228" s="86">
        <v>292317.65600000002</v>
      </c>
      <c r="H228" s="87">
        <v>292317.65600000002</v>
      </c>
      <c r="I228" s="88"/>
      <c r="M228" s="128" t="s">
        <v>16</v>
      </c>
      <c r="N228" s="129">
        <f>H218+H219+H228</f>
        <v>1596489.5079999999</v>
      </c>
      <c r="O228" s="122"/>
    </row>
    <row r="229" spans="1:15" ht="23.25" customHeight="1" x14ac:dyDescent="0.25">
      <c r="A229" s="165" t="s">
        <v>254</v>
      </c>
      <c r="B229" s="166"/>
      <c r="C229" s="166"/>
      <c r="D229" s="166"/>
      <c r="E229" s="166"/>
      <c r="F229" s="166"/>
      <c r="G229" s="97"/>
      <c r="H229" s="97">
        <v>70000</v>
      </c>
      <c r="I229" s="88"/>
    </row>
    <row r="230" spans="1:15" ht="22.5" customHeight="1" x14ac:dyDescent="0.25">
      <c r="A230" s="98">
        <v>1</v>
      </c>
      <c r="B230" s="102" t="s">
        <v>255</v>
      </c>
      <c r="C230" s="32">
        <v>23.6</v>
      </c>
      <c r="D230" s="85">
        <f t="shared" ref="D230" si="10">$D$6</f>
        <v>70.36</v>
      </c>
      <c r="E230" s="21">
        <v>0</v>
      </c>
      <c r="F230" s="22">
        <v>100000</v>
      </c>
      <c r="G230" s="86">
        <v>1660.4960000000001</v>
      </c>
      <c r="H230" s="87">
        <v>70000</v>
      </c>
      <c r="I230" s="88"/>
    </row>
    <row r="231" spans="1:15" ht="21.75" customHeight="1" x14ac:dyDescent="0.25">
      <c r="A231" s="165" t="s">
        <v>256</v>
      </c>
      <c r="B231" s="166"/>
      <c r="C231" s="166"/>
      <c r="D231" s="166"/>
      <c r="E231" s="166"/>
      <c r="F231" s="166"/>
      <c r="G231" s="97"/>
      <c r="H231" s="97">
        <v>208026.37599999999</v>
      </c>
      <c r="I231" s="88"/>
    </row>
    <row r="232" spans="1:15" ht="21.75" customHeight="1" x14ac:dyDescent="0.25">
      <c r="A232" s="98">
        <v>1</v>
      </c>
      <c r="B232" s="102" t="s">
        <v>257</v>
      </c>
      <c r="C232" s="32">
        <v>2956.6</v>
      </c>
      <c r="D232" s="85">
        <f t="shared" ref="D232" si="11">$D$6</f>
        <v>70.36</v>
      </c>
      <c r="E232" s="21">
        <v>0</v>
      </c>
      <c r="F232" s="22">
        <v>100000</v>
      </c>
      <c r="G232" s="86">
        <v>208026.37599999999</v>
      </c>
      <c r="H232" s="87">
        <v>208026.37599999999</v>
      </c>
      <c r="I232" s="88"/>
      <c r="L232" s="82">
        <f>C232</f>
        <v>2956.6</v>
      </c>
    </row>
    <row r="233" spans="1:15" ht="21.75" customHeight="1" x14ac:dyDescent="0.25">
      <c r="A233" s="165" t="s">
        <v>258</v>
      </c>
      <c r="B233" s="166"/>
      <c r="C233" s="166"/>
      <c r="D233" s="166"/>
      <c r="E233" s="166"/>
      <c r="F233" s="166"/>
      <c r="G233" s="97"/>
      <c r="H233" s="97">
        <v>14890428.123199997</v>
      </c>
      <c r="I233" s="88"/>
      <c r="L233" s="82">
        <f>SUM(C234:C361)</f>
        <v>133605.42000000001</v>
      </c>
      <c r="O233" s="52" t="s">
        <v>477</v>
      </c>
    </row>
    <row r="234" spans="1:15" ht="42" customHeight="1" x14ac:dyDescent="0.25">
      <c r="A234" s="98">
        <v>1</v>
      </c>
      <c r="B234" s="102" t="s">
        <v>259</v>
      </c>
      <c r="C234" s="32">
        <v>12018.2</v>
      </c>
      <c r="D234" s="85">
        <f t="shared" ref="D234:D297" si="12">$D$6</f>
        <v>70.36</v>
      </c>
      <c r="E234" s="63">
        <v>0</v>
      </c>
      <c r="F234" s="22">
        <v>100000</v>
      </c>
      <c r="G234" s="86">
        <v>845600.55200000003</v>
      </c>
      <c r="H234" s="87">
        <v>845600.55200000003</v>
      </c>
      <c r="I234" s="88"/>
      <c r="M234" s="114"/>
      <c r="O234" s="52"/>
    </row>
    <row r="235" spans="1:15" ht="28.5" customHeight="1" x14ac:dyDescent="0.25">
      <c r="A235" s="98">
        <f>A234+1</f>
        <v>2</v>
      </c>
      <c r="B235" s="102" t="s">
        <v>260</v>
      </c>
      <c r="C235" s="32">
        <v>848.6</v>
      </c>
      <c r="D235" s="85">
        <f t="shared" si="12"/>
        <v>70.36</v>
      </c>
      <c r="E235" s="21">
        <v>0</v>
      </c>
      <c r="F235" s="22">
        <v>100000</v>
      </c>
      <c r="G235" s="86">
        <v>59707.495999999999</v>
      </c>
      <c r="H235" s="87">
        <v>70000</v>
      </c>
      <c r="I235" s="88"/>
      <c r="O235" s="52"/>
    </row>
    <row r="236" spans="1:15" ht="18.75" customHeight="1" x14ac:dyDescent="0.25">
      <c r="A236" s="98">
        <f t="shared" ref="A236:A299" si="13">A235+1</f>
        <v>3</v>
      </c>
      <c r="B236" s="102" t="s">
        <v>261</v>
      </c>
      <c r="C236" s="32">
        <v>4898.7</v>
      </c>
      <c r="D236" s="85">
        <f t="shared" si="12"/>
        <v>70.36</v>
      </c>
      <c r="E236" s="21">
        <v>0</v>
      </c>
      <c r="F236" s="22">
        <v>100000</v>
      </c>
      <c r="G236" s="86">
        <v>344672.53200000001</v>
      </c>
      <c r="H236" s="87">
        <v>344672.53200000001</v>
      </c>
      <c r="I236" s="88"/>
      <c r="M236" s="114"/>
      <c r="O236" s="52"/>
    </row>
    <row r="237" spans="1:15" ht="29.25" customHeight="1" x14ac:dyDescent="0.25">
      <c r="A237" s="98">
        <f t="shared" si="13"/>
        <v>4</v>
      </c>
      <c r="B237" s="102" t="s">
        <v>262</v>
      </c>
      <c r="C237" s="32">
        <v>1274.5999999999999</v>
      </c>
      <c r="D237" s="85">
        <f t="shared" si="12"/>
        <v>70.36</v>
      </c>
      <c r="E237" s="21">
        <v>0</v>
      </c>
      <c r="F237" s="22">
        <v>100000</v>
      </c>
      <c r="G237" s="86">
        <v>89680.856</v>
      </c>
      <c r="H237" s="87">
        <v>89680.856</v>
      </c>
      <c r="I237" s="88"/>
      <c r="M237" s="134"/>
      <c r="O237" s="52"/>
    </row>
    <row r="238" spans="1:15" ht="27" customHeight="1" x14ac:dyDescent="0.25">
      <c r="A238" s="98">
        <f t="shared" si="13"/>
        <v>5</v>
      </c>
      <c r="B238" s="102" t="s">
        <v>263</v>
      </c>
      <c r="C238" s="32">
        <v>357</v>
      </c>
      <c r="D238" s="85">
        <f t="shared" si="12"/>
        <v>70.36</v>
      </c>
      <c r="E238" s="21">
        <v>0</v>
      </c>
      <c r="F238" s="22">
        <v>100000</v>
      </c>
      <c r="G238" s="86">
        <v>25118.52</v>
      </c>
      <c r="H238" s="87">
        <v>70000</v>
      </c>
      <c r="I238" s="88"/>
      <c r="M238" s="47"/>
      <c r="O238" s="52"/>
    </row>
    <row r="239" spans="1:15" ht="27" customHeight="1" x14ac:dyDescent="0.25">
      <c r="A239" s="98">
        <f t="shared" si="13"/>
        <v>6</v>
      </c>
      <c r="B239" s="102" t="s">
        <v>264</v>
      </c>
      <c r="C239" s="32">
        <v>743</v>
      </c>
      <c r="D239" s="85">
        <f t="shared" si="12"/>
        <v>70.36</v>
      </c>
      <c r="E239" s="21">
        <v>0</v>
      </c>
      <c r="F239" s="22">
        <v>100000</v>
      </c>
      <c r="G239" s="86">
        <v>52277.48</v>
      </c>
      <c r="H239" s="87">
        <v>70000</v>
      </c>
      <c r="I239" s="88"/>
      <c r="M239" s="47"/>
      <c r="O239" s="52"/>
    </row>
    <row r="240" spans="1:15" ht="27.75" customHeight="1" x14ac:dyDescent="0.25">
      <c r="A240" s="98">
        <f t="shared" si="13"/>
        <v>7</v>
      </c>
      <c r="B240" s="102" t="s">
        <v>265</v>
      </c>
      <c r="C240" s="32">
        <v>527.1</v>
      </c>
      <c r="D240" s="85">
        <f t="shared" si="12"/>
        <v>70.36</v>
      </c>
      <c r="E240" s="21">
        <v>0</v>
      </c>
      <c r="F240" s="22">
        <v>100000</v>
      </c>
      <c r="G240" s="86">
        <v>37086.756000000001</v>
      </c>
      <c r="H240" s="87">
        <v>70000</v>
      </c>
      <c r="I240" s="88"/>
      <c r="M240" s="134" t="s">
        <v>478</v>
      </c>
      <c r="O240" s="52"/>
    </row>
    <row r="241" spans="1:15" ht="27" customHeight="1" x14ac:dyDescent="0.25">
      <c r="A241" s="98">
        <f t="shared" si="13"/>
        <v>8</v>
      </c>
      <c r="B241" s="102" t="s">
        <v>266</v>
      </c>
      <c r="C241" s="32">
        <v>1779</v>
      </c>
      <c r="D241" s="85">
        <f t="shared" si="12"/>
        <v>70.36</v>
      </c>
      <c r="E241" s="63">
        <v>0</v>
      </c>
      <c r="F241" s="22">
        <v>100000</v>
      </c>
      <c r="G241" s="86">
        <v>125170.44</v>
      </c>
      <c r="H241" s="87">
        <v>125170.44</v>
      </c>
      <c r="I241" s="88"/>
      <c r="M241" s="114"/>
      <c r="O241" s="52"/>
    </row>
    <row r="242" spans="1:15" ht="29.25" customHeight="1" x14ac:dyDescent="0.25">
      <c r="A242" s="98">
        <f t="shared" si="13"/>
        <v>9</v>
      </c>
      <c r="B242" s="102" t="s">
        <v>267</v>
      </c>
      <c r="C242" s="32">
        <v>311.3</v>
      </c>
      <c r="D242" s="85">
        <f t="shared" si="12"/>
        <v>70.36</v>
      </c>
      <c r="E242" s="21">
        <v>0</v>
      </c>
      <c r="F242" s="22">
        <v>100000</v>
      </c>
      <c r="G242" s="86">
        <v>21903.067999999999</v>
      </c>
      <c r="H242" s="87">
        <v>70000</v>
      </c>
      <c r="I242" s="88"/>
      <c r="M242" s="114"/>
      <c r="O242" s="52"/>
    </row>
    <row r="243" spans="1:15" ht="28.5" customHeight="1" x14ac:dyDescent="0.25">
      <c r="A243" s="98">
        <f t="shared" si="13"/>
        <v>10</v>
      </c>
      <c r="B243" s="102" t="s">
        <v>268</v>
      </c>
      <c r="C243" s="32">
        <v>446</v>
      </c>
      <c r="D243" s="85">
        <f t="shared" si="12"/>
        <v>70.36</v>
      </c>
      <c r="E243" s="63">
        <v>1</v>
      </c>
      <c r="F243" s="22">
        <v>100000</v>
      </c>
      <c r="G243" s="86">
        <v>131380.56</v>
      </c>
      <c r="H243" s="87">
        <v>131380.56</v>
      </c>
      <c r="I243" s="88"/>
      <c r="M243" s="47"/>
      <c r="O243" s="52"/>
    </row>
    <row r="244" spans="1:15" ht="27.75" customHeight="1" x14ac:dyDescent="0.25">
      <c r="A244" s="98">
        <f t="shared" si="13"/>
        <v>11</v>
      </c>
      <c r="B244" s="102" t="s">
        <v>269</v>
      </c>
      <c r="C244" s="32">
        <v>1064</v>
      </c>
      <c r="D244" s="85">
        <f t="shared" si="12"/>
        <v>70.36</v>
      </c>
      <c r="E244" s="63">
        <v>0</v>
      </c>
      <c r="F244" s="22">
        <v>100000</v>
      </c>
      <c r="G244" s="86">
        <v>74863.039999999994</v>
      </c>
      <c r="H244" s="87">
        <v>74863.039999999994</v>
      </c>
      <c r="I244" s="88"/>
      <c r="M244" s="114" t="s">
        <v>479</v>
      </c>
      <c r="O244" s="52"/>
    </row>
    <row r="245" spans="1:15" ht="28.5" customHeight="1" x14ac:dyDescent="0.25">
      <c r="A245" s="98">
        <f t="shared" si="13"/>
        <v>12</v>
      </c>
      <c r="B245" s="102" t="s">
        <v>270</v>
      </c>
      <c r="C245" s="32">
        <v>355</v>
      </c>
      <c r="D245" s="85">
        <f t="shared" si="12"/>
        <v>70.36</v>
      </c>
      <c r="E245" s="21">
        <v>0</v>
      </c>
      <c r="F245" s="22">
        <v>100000</v>
      </c>
      <c r="G245" s="86">
        <v>24977.8</v>
      </c>
      <c r="H245" s="87">
        <v>70000</v>
      </c>
      <c r="I245" s="88"/>
      <c r="M245" s="134" t="s">
        <v>480</v>
      </c>
      <c r="O245" s="52"/>
    </row>
    <row r="246" spans="1:15" ht="28.5" customHeight="1" x14ac:dyDescent="0.25">
      <c r="A246" s="98">
        <f t="shared" si="13"/>
        <v>13</v>
      </c>
      <c r="B246" s="102" t="s">
        <v>271</v>
      </c>
      <c r="C246" s="32">
        <v>1115</v>
      </c>
      <c r="D246" s="85">
        <f t="shared" si="12"/>
        <v>70.36</v>
      </c>
      <c r="E246" s="63">
        <v>1</v>
      </c>
      <c r="F246" s="22">
        <v>100000</v>
      </c>
      <c r="G246" s="86">
        <v>178451.4</v>
      </c>
      <c r="H246" s="87">
        <v>178451.4</v>
      </c>
      <c r="I246" s="88"/>
      <c r="M246" s="134"/>
      <c r="O246" s="52"/>
    </row>
    <row r="247" spans="1:15" ht="27.75" customHeight="1" x14ac:dyDescent="0.25">
      <c r="A247" s="98">
        <f t="shared" si="13"/>
        <v>14</v>
      </c>
      <c r="B247" s="102" t="s">
        <v>272</v>
      </c>
      <c r="C247" s="32">
        <v>375</v>
      </c>
      <c r="D247" s="85">
        <f t="shared" si="12"/>
        <v>70.36</v>
      </c>
      <c r="E247" s="21">
        <v>0</v>
      </c>
      <c r="F247" s="22">
        <v>100000</v>
      </c>
      <c r="G247" s="86">
        <v>26385</v>
      </c>
      <c r="H247" s="87">
        <v>70000</v>
      </c>
      <c r="I247" s="88"/>
      <c r="M247" s="139"/>
      <c r="N247" s="37"/>
      <c r="O247" s="52"/>
    </row>
    <row r="248" spans="1:15" ht="45.75" customHeight="1" x14ac:dyDescent="0.25">
      <c r="A248" s="98">
        <f t="shared" si="13"/>
        <v>15</v>
      </c>
      <c r="B248" s="102" t="s">
        <v>273</v>
      </c>
      <c r="C248" s="32">
        <v>5181</v>
      </c>
      <c r="D248" s="85">
        <f t="shared" si="12"/>
        <v>70.36</v>
      </c>
      <c r="E248" s="63">
        <v>2</v>
      </c>
      <c r="F248" s="22">
        <v>100000</v>
      </c>
      <c r="G248" s="86">
        <v>564535.15999999992</v>
      </c>
      <c r="H248" s="87">
        <v>564535.15999999992</v>
      </c>
      <c r="I248" s="88"/>
      <c r="M248" s="137" t="s">
        <v>481</v>
      </c>
      <c r="O248" s="52"/>
    </row>
    <row r="249" spans="1:15" ht="30" customHeight="1" x14ac:dyDescent="0.25">
      <c r="A249" s="98">
        <f t="shared" si="13"/>
        <v>16</v>
      </c>
      <c r="B249" s="102" t="s">
        <v>274</v>
      </c>
      <c r="C249" s="32">
        <v>688.6</v>
      </c>
      <c r="D249" s="85">
        <f t="shared" si="12"/>
        <v>70.36</v>
      </c>
      <c r="E249" s="21">
        <v>0</v>
      </c>
      <c r="F249" s="22">
        <v>100000</v>
      </c>
      <c r="G249" s="86">
        <v>48449.896000000001</v>
      </c>
      <c r="H249" s="87">
        <v>70000</v>
      </c>
      <c r="I249" s="88"/>
      <c r="M249" s="136"/>
      <c r="O249" s="52"/>
    </row>
    <row r="250" spans="1:15" ht="28.5" customHeight="1" x14ac:dyDescent="0.25">
      <c r="A250" s="98">
        <f t="shared" si="13"/>
        <v>17</v>
      </c>
      <c r="B250" s="102" t="s">
        <v>275</v>
      </c>
      <c r="C250" s="32">
        <v>925.3</v>
      </c>
      <c r="D250" s="85">
        <f t="shared" si="12"/>
        <v>70.36</v>
      </c>
      <c r="E250" s="21">
        <v>0</v>
      </c>
      <c r="F250" s="22">
        <v>100000</v>
      </c>
      <c r="G250" s="86">
        <v>65104.107999999993</v>
      </c>
      <c r="H250" s="87">
        <v>70000</v>
      </c>
      <c r="I250" s="88"/>
      <c r="M250" s="136"/>
      <c r="O250" s="52"/>
    </row>
    <row r="251" spans="1:15" ht="28.5" customHeight="1" x14ac:dyDescent="0.25">
      <c r="A251" s="98">
        <f t="shared" si="13"/>
        <v>18</v>
      </c>
      <c r="B251" s="102" t="s">
        <v>276</v>
      </c>
      <c r="C251" s="32">
        <v>864.1</v>
      </c>
      <c r="D251" s="85">
        <f t="shared" si="12"/>
        <v>70.36</v>
      </c>
      <c r="E251" s="21">
        <v>0</v>
      </c>
      <c r="F251" s="22">
        <v>100000</v>
      </c>
      <c r="G251" s="86">
        <v>60798.076000000001</v>
      </c>
      <c r="H251" s="87">
        <v>70000</v>
      </c>
      <c r="I251" s="88"/>
      <c r="M251" s="136"/>
      <c r="O251" s="52"/>
    </row>
    <row r="252" spans="1:15" ht="26.25" customHeight="1" x14ac:dyDescent="0.25">
      <c r="A252" s="98">
        <f t="shared" si="13"/>
        <v>19</v>
      </c>
      <c r="B252" s="102" t="s">
        <v>277</v>
      </c>
      <c r="C252" s="32">
        <v>383.1</v>
      </c>
      <c r="D252" s="85">
        <f t="shared" si="12"/>
        <v>70.36</v>
      </c>
      <c r="E252" s="21">
        <v>0</v>
      </c>
      <c r="F252" s="22">
        <v>100000</v>
      </c>
      <c r="G252" s="86">
        <v>26954.916000000001</v>
      </c>
      <c r="H252" s="87">
        <v>70000</v>
      </c>
      <c r="I252" s="88"/>
      <c r="M252" s="136" t="s">
        <v>482</v>
      </c>
      <c r="O252" s="52"/>
    </row>
    <row r="253" spans="1:15" ht="27.75" customHeight="1" x14ac:dyDescent="0.25">
      <c r="A253" s="98">
        <f t="shared" si="13"/>
        <v>20</v>
      </c>
      <c r="B253" s="102" t="s">
        <v>278</v>
      </c>
      <c r="C253" s="32">
        <v>216.5</v>
      </c>
      <c r="D253" s="85">
        <f t="shared" si="12"/>
        <v>70.36</v>
      </c>
      <c r="E253" s="21">
        <v>0</v>
      </c>
      <c r="F253" s="22">
        <v>100000</v>
      </c>
      <c r="G253" s="86">
        <v>15232.94</v>
      </c>
      <c r="H253" s="87">
        <v>70000</v>
      </c>
      <c r="I253" s="88"/>
      <c r="M253" s="136" t="s">
        <v>482</v>
      </c>
      <c r="O253" s="52"/>
    </row>
    <row r="254" spans="1:15" ht="28.5" customHeight="1" x14ac:dyDescent="0.25">
      <c r="A254" s="98">
        <f t="shared" si="13"/>
        <v>21</v>
      </c>
      <c r="B254" s="102" t="s">
        <v>279</v>
      </c>
      <c r="C254" s="32">
        <v>3640</v>
      </c>
      <c r="D254" s="85">
        <f t="shared" si="12"/>
        <v>70.36</v>
      </c>
      <c r="E254" s="63">
        <v>1</v>
      </c>
      <c r="F254" s="22">
        <v>100000</v>
      </c>
      <c r="G254" s="86">
        <v>356110.4</v>
      </c>
      <c r="H254" s="87">
        <v>356110.4</v>
      </c>
      <c r="I254" s="88"/>
      <c r="M254" s="136" t="s">
        <v>483</v>
      </c>
      <c r="O254" s="52"/>
    </row>
    <row r="255" spans="1:15" ht="29.25" customHeight="1" x14ac:dyDescent="0.25">
      <c r="A255" s="98">
        <f t="shared" si="13"/>
        <v>22</v>
      </c>
      <c r="B255" s="102" t="s">
        <v>280</v>
      </c>
      <c r="C255" s="32">
        <v>1368</v>
      </c>
      <c r="D255" s="85">
        <f t="shared" si="12"/>
        <v>70.36</v>
      </c>
      <c r="E255" s="21">
        <v>0</v>
      </c>
      <c r="F255" s="22">
        <v>100000</v>
      </c>
      <c r="G255" s="86">
        <v>96252.479999999996</v>
      </c>
      <c r="H255" s="87">
        <v>96252.479999999996</v>
      </c>
      <c r="I255" s="88"/>
      <c r="M255" s="137" t="s">
        <v>484</v>
      </c>
      <c r="O255" s="52"/>
    </row>
    <row r="256" spans="1:15" ht="27" customHeight="1" x14ac:dyDescent="0.25">
      <c r="A256" s="98">
        <f t="shared" si="13"/>
        <v>23</v>
      </c>
      <c r="B256" s="102" t="s">
        <v>281</v>
      </c>
      <c r="C256" s="32">
        <v>367.8</v>
      </c>
      <c r="D256" s="85">
        <f t="shared" si="12"/>
        <v>70.36</v>
      </c>
      <c r="E256" s="21">
        <v>0</v>
      </c>
      <c r="F256" s="22">
        <v>100000</v>
      </c>
      <c r="G256" s="86">
        <v>25878.407999999999</v>
      </c>
      <c r="H256" s="87">
        <v>70000</v>
      </c>
      <c r="I256" s="88"/>
      <c r="M256" s="26"/>
      <c r="O256" s="52"/>
    </row>
    <row r="257" spans="1:15" ht="27.75" customHeight="1" x14ac:dyDescent="0.25">
      <c r="A257" s="98">
        <f t="shared" si="13"/>
        <v>24</v>
      </c>
      <c r="B257" s="102" t="s">
        <v>282</v>
      </c>
      <c r="C257" s="32">
        <v>534.5</v>
      </c>
      <c r="D257" s="85">
        <f t="shared" si="12"/>
        <v>70.36</v>
      </c>
      <c r="E257" s="21">
        <v>0</v>
      </c>
      <c r="F257" s="22">
        <v>100000</v>
      </c>
      <c r="G257" s="86">
        <v>37607.42</v>
      </c>
      <c r="H257" s="87">
        <v>70000</v>
      </c>
      <c r="I257" s="88"/>
      <c r="M257" s="52" t="s">
        <v>485</v>
      </c>
      <c r="O257" s="52"/>
    </row>
    <row r="258" spans="1:15" ht="30" customHeight="1" x14ac:dyDescent="0.25">
      <c r="A258" s="98">
        <f t="shared" si="13"/>
        <v>25</v>
      </c>
      <c r="B258" s="102" t="s">
        <v>283</v>
      </c>
      <c r="C258" s="32">
        <v>546.79999999999995</v>
      </c>
      <c r="D258" s="85">
        <f t="shared" si="12"/>
        <v>70.36</v>
      </c>
      <c r="E258" s="21">
        <v>0</v>
      </c>
      <c r="F258" s="22">
        <v>100000</v>
      </c>
      <c r="G258" s="86">
        <v>38472.847999999998</v>
      </c>
      <c r="H258" s="87">
        <v>70000</v>
      </c>
      <c r="I258" s="88"/>
      <c r="M258" s="52" t="s">
        <v>485</v>
      </c>
      <c r="O258" s="52"/>
    </row>
    <row r="259" spans="1:15" ht="26.25" customHeight="1" x14ac:dyDescent="0.25">
      <c r="A259" s="98">
        <f t="shared" si="13"/>
        <v>26</v>
      </c>
      <c r="B259" s="102" t="s">
        <v>284</v>
      </c>
      <c r="C259" s="32">
        <v>777</v>
      </c>
      <c r="D259" s="85">
        <f t="shared" si="12"/>
        <v>70.36</v>
      </c>
      <c r="E259" s="21">
        <v>0</v>
      </c>
      <c r="F259" s="22">
        <v>100000</v>
      </c>
      <c r="G259" s="86">
        <v>54669.72</v>
      </c>
      <c r="H259" s="87">
        <v>70000</v>
      </c>
      <c r="I259" s="88"/>
      <c r="M259" s="52"/>
      <c r="O259" s="52"/>
    </row>
    <row r="260" spans="1:15" ht="29.25" customHeight="1" x14ac:dyDescent="0.25">
      <c r="A260" s="98">
        <f t="shared" si="13"/>
        <v>27</v>
      </c>
      <c r="B260" s="102" t="s">
        <v>285</v>
      </c>
      <c r="C260" s="32">
        <v>253.7</v>
      </c>
      <c r="D260" s="85">
        <f t="shared" si="12"/>
        <v>70.36</v>
      </c>
      <c r="E260" s="21">
        <v>0</v>
      </c>
      <c r="F260" s="22">
        <v>100000</v>
      </c>
      <c r="G260" s="86">
        <v>17850.331999999999</v>
      </c>
      <c r="H260" s="87">
        <v>70000</v>
      </c>
      <c r="I260" s="88"/>
      <c r="M260" s="47"/>
      <c r="O260" s="52"/>
    </row>
    <row r="261" spans="1:15" ht="28.5" customHeight="1" x14ac:dyDescent="0.25">
      <c r="A261" s="98">
        <f t="shared" si="13"/>
        <v>28</v>
      </c>
      <c r="B261" s="102" t="s">
        <v>286</v>
      </c>
      <c r="C261" s="32">
        <v>15086.2</v>
      </c>
      <c r="D261" s="85">
        <f t="shared" si="12"/>
        <v>70.36</v>
      </c>
      <c r="E261" s="63">
        <v>1</v>
      </c>
      <c r="F261" s="22">
        <v>100000</v>
      </c>
      <c r="G261" s="86">
        <v>1161465.0320000001</v>
      </c>
      <c r="H261" s="87">
        <v>1161465.0320000001</v>
      </c>
      <c r="I261" s="88"/>
      <c r="M261" s="134"/>
      <c r="O261" s="52"/>
    </row>
    <row r="262" spans="1:15" ht="27.75" customHeight="1" x14ac:dyDescent="0.25">
      <c r="A262" s="98">
        <f t="shared" si="13"/>
        <v>29</v>
      </c>
      <c r="B262" s="102" t="s">
        <v>287</v>
      </c>
      <c r="C262" s="32">
        <v>484</v>
      </c>
      <c r="D262" s="85">
        <f t="shared" si="12"/>
        <v>70.36</v>
      </c>
      <c r="E262" s="21">
        <v>0</v>
      </c>
      <c r="F262" s="22">
        <v>100000</v>
      </c>
      <c r="G262" s="86">
        <v>34054.239999999998</v>
      </c>
      <c r="H262" s="87">
        <v>70000</v>
      </c>
      <c r="I262" s="88"/>
      <c r="M262" s="134"/>
      <c r="O262" s="52"/>
    </row>
    <row r="263" spans="1:15" ht="29.25" customHeight="1" x14ac:dyDescent="0.25">
      <c r="A263" s="98">
        <f t="shared" si="13"/>
        <v>30</v>
      </c>
      <c r="B263" s="102" t="s">
        <v>288</v>
      </c>
      <c r="C263" s="32">
        <v>1020</v>
      </c>
      <c r="D263" s="85">
        <f t="shared" si="12"/>
        <v>70.36</v>
      </c>
      <c r="E263" s="21">
        <v>0</v>
      </c>
      <c r="F263" s="22">
        <v>100000</v>
      </c>
      <c r="G263" s="86">
        <v>71767.199999999997</v>
      </c>
      <c r="H263" s="87">
        <v>71767.199999999997</v>
      </c>
      <c r="I263" s="88"/>
      <c r="M263" s="134" t="s">
        <v>486</v>
      </c>
      <c r="O263" s="52"/>
    </row>
    <row r="264" spans="1:15" ht="28.5" customHeight="1" x14ac:dyDescent="0.25">
      <c r="A264" s="98">
        <f t="shared" si="13"/>
        <v>31</v>
      </c>
      <c r="B264" s="102" t="s">
        <v>289</v>
      </c>
      <c r="C264" s="32">
        <v>559.05999999999995</v>
      </c>
      <c r="D264" s="85">
        <f t="shared" si="12"/>
        <v>70.36</v>
      </c>
      <c r="E264" s="21">
        <v>0</v>
      </c>
      <c r="F264" s="22">
        <v>100000</v>
      </c>
      <c r="G264" s="86">
        <v>39335.461599999995</v>
      </c>
      <c r="H264" s="87">
        <v>70000</v>
      </c>
      <c r="I264" s="88"/>
      <c r="M264" s="134"/>
      <c r="O264" s="52"/>
    </row>
    <row r="265" spans="1:15" ht="30" customHeight="1" x14ac:dyDescent="0.25">
      <c r="A265" s="98">
        <f t="shared" si="13"/>
        <v>32</v>
      </c>
      <c r="B265" s="102" t="s">
        <v>290</v>
      </c>
      <c r="C265" s="32">
        <v>491.5</v>
      </c>
      <c r="D265" s="85">
        <f t="shared" si="12"/>
        <v>70.36</v>
      </c>
      <c r="E265" s="63">
        <v>0</v>
      </c>
      <c r="F265" s="22">
        <v>100000</v>
      </c>
      <c r="G265" s="86">
        <v>34581.94</v>
      </c>
      <c r="H265" s="87">
        <v>70000</v>
      </c>
      <c r="I265" s="88"/>
      <c r="M265" s="26"/>
      <c r="O265" s="52"/>
    </row>
    <row r="266" spans="1:15" ht="28.5" customHeight="1" x14ac:dyDescent="0.25">
      <c r="A266" s="98">
        <f t="shared" si="13"/>
        <v>33</v>
      </c>
      <c r="B266" s="102" t="s">
        <v>291</v>
      </c>
      <c r="C266" s="32">
        <v>452</v>
      </c>
      <c r="D266" s="85">
        <f t="shared" si="12"/>
        <v>70.36</v>
      </c>
      <c r="E266" s="63">
        <v>0</v>
      </c>
      <c r="F266" s="22">
        <v>100000</v>
      </c>
      <c r="G266" s="86">
        <v>31802.720000000001</v>
      </c>
      <c r="H266" s="87">
        <v>70000</v>
      </c>
      <c r="I266" s="88"/>
      <c r="M266" s="26"/>
      <c r="O266" s="52"/>
    </row>
    <row r="267" spans="1:15" ht="29.25" customHeight="1" x14ac:dyDescent="0.25">
      <c r="A267" s="98">
        <f t="shared" si="13"/>
        <v>34</v>
      </c>
      <c r="B267" s="102" t="s">
        <v>292</v>
      </c>
      <c r="C267" s="32">
        <v>729.6</v>
      </c>
      <c r="D267" s="85">
        <f t="shared" si="12"/>
        <v>70.36</v>
      </c>
      <c r="E267" s="21">
        <v>0</v>
      </c>
      <c r="F267" s="22">
        <v>100000</v>
      </c>
      <c r="G267" s="86">
        <v>51334.656000000003</v>
      </c>
      <c r="H267" s="87">
        <v>70000</v>
      </c>
      <c r="I267" s="88"/>
      <c r="M267" s="52" t="s">
        <v>487</v>
      </c>
      <c r="O267" s="52"/>
    </row>
    <row r="268" spans="1:15" ht="30.75" customHeight="1" x14ac:dyDescent="0.25">
      <c r="A268" s="98">
        <f t="shared" si="13"/>
        <v>35</v>
      </c>
      <c r="B268" s="102" t="s">
        <v>293</v>
      </c>
      <c r="C268" s="32">
        <v>461.2</v>
      </c>
      <c r="D268" s="85">
        <f t="shared" si="12"/>
        <v>70.36</v>
      </c>
      <c r="E268" s="21">
        <v>0</v>
      </c>
      <c r="F268" s="22">
        <v>100000</v>
      </c>
      <c r="G268" s="86">
        <v>32450.031999999999</v>
      </c>
      <c r="H268" s="87">
        <v>70000</v>
      </c>
      <c r="I268" s="88"/>
      <c r="M268" s="139"/>
      <c r="O268" s="52"/>
    </row>
    <row r="269" spans="1:15" ht="27.75" customHeight="1" x14ac:dyDescent="0.25">
      <c r="A269" s="98">
        <f t="shared" si="13"/>
        <v>36</v>
      </c>
      <c r="B269" s="102" t="s">
        <v>294</v>
      </c>
      <c r="C269" s="32">
        <v>1472</v>
      </c>
      <c r="D269" s="85">
        <f t="shared" si="12"/>
        <v>70.36</v>
      </c>
      <c r="E269" s="63">
        <v>0</v>
      </c>
      <c r="F269" s="22">
        <v>100000</v>
      </c>
      <c r="G269" s="86">
        <v>103569.92</v>
      </c>
      <c r="H269" s="87">
        <v>103569.92</v>
      </c>
      <c r="I269" s="88"/>
      <c r="M269" s="47" t="s">
        <v>488</v>
      </c>
      <c r="O269" s="52"/>
    </row>
    <row r="270" spans="1:15" ht="28.5" customHeight="1" x14ac:dyDescent="0.25">
      <c r="A270" s="98">
        <f t="shared" si="13"/>
        <v>37</v>
      </c>
      <c r="B270" s="102" t="s">
        <v>295</v>
      </c>
      <c r="C270" s="32">
        <v>264.60000000000002</v>
      </c>
      <c r="D270" s="85">
        <f t="shared" si="12"/>
        <v>70.36</v>
      </c>
      <c r="E270" s="21">
        <v>0</v>
      </c>
      <c r="F270" s="22">
        <v>100000</v>
      </c>
      <c r="G270" s="86">
        <v>18617.256000000001</v>
      </c>
      <c r="H270" s="87">
        <v>70000</v>
      </c>
      <c r="I270" s="88"/>
      <c r="M270" s="26" t="s">
        <v>489</v>
      </c>
      <c r="O270" s="52"/>
    </row>
    <row r="271" spans="1:15" ht="27.75" customHeight="1" x14ac:dyDescent="0.25">
      <c r="A271" s="98">
        <f t="shared" si="13"/>
        <v>38</v>
      </c>
      <c r="B271" s="102" t="s">
        <v>296</v>
      </c>
      <c r="C271" s="32">
        <v>630.6</v>
      </c>
      <c r="D271" s="85">
        <f t="shared" si="12"/>
        <v>70.36</v>
      </c>
      <c r="E271" s="63">
        <v>1</v>
      </c>
      <c r="F271" s="22">
        <v>100000</v>
      </c>
      <c r="G271" s="86">
        <v>144369.016</v>
      </c>
      <c r="H271" s="87">
        <v>144369.016</v>
      </c>
      <c r="I271" s="88"/>
      <c r="M271" s="47"/>
      <c r="O271" s="52"/>
    </row>
    <row r="272" spans="1:15" ht="29.25" customHeight="1" x14ac:dyDescent="0.25">
      <c r="A272" s="98">
        <f t="shared" si="13"/>
        <v>39</v>
      </c>
      <c r="B272" s="102" t="s">
        <v>297</v>
      </c>
      <c r="C272" s="32">
        <v>891.7</v>
      </c>
      <c r="D272" s="85">
        <f t="shared" si="12"/>
        <v>70.36</v>
      </c>
      <c r="E272" s="21">
        <v>0</v>
      </c>
      <c r="F272" s="22">
        <v>100000</v>
      </c>
      <c r="G272" s="86">
        <v>62740.012000000002</v>
      </c>
      <c r="H272" s="87">
        <v>70000</v>
      </c>
      <c r="I272" s="88"/>
      <c r="M272" s="114"/>
      <c r="O272" s="52"/>
    </row>
    <row r="273" spans="1:15" ht="28.5" customHeight="1" x14ac:dyDescent="0.25">
      <c r="A273" s="98">
        <f t="shared" si="13"/>
        <v>40</v>
      </c>
      <c r="B273" s="102" t="s">
        <v>298</v>
      </c>
      <c r="C273" s="32">
        <v>450.1</v>
      </c>
      <c r="D273" s="85">
        <f t="shared" si="12"/>
        <v>70.36</v>
      </c>
      <c r="E273" s="21">
        <v>0</v>
      </c>
      <c r="F273" s="22">
        <v>100000</v>
      </c>
      <c r="G273" s="86">
        <v>31669.036</v>
      </c>
      <c r="H273" s="87">
        <v>70000</v>
      </c>
      <c r="I273" s="88"/>
      <c r="M273" s="139"/>
      <c r="O273" s="52"/>
    </row>
    <row r="274" spans="1:15" ht="15.75" customHeight="1" x14ac:dyDescent="0.25">
      <c r="A274" s="98">
        <f t="shared" si="13"/>
        <v>41</v>
      </c>
      <c r="B274" s="102" t="s">
        <v>299</v>
      </c>
      <c r="C274" s="32">
        <v>7142.5</v>
      </c>
      <c r="D274" s="85">
        <f t="shared" si="12"/>
        <v>70.36</v>
      </c>
      <c r="E274" s="21">
        <v>0</v>
      </c>
      <c r="F274" s="22">
        <v>100000</v>
      </c>
      <c r="G274" s="86">
        <v>502546.3</v>
      </c>
      <c r="H274" s="87">
        <v>502546.3</v>
      </c>
      <c r="I274" s="88"/>
      <c r="M274" s="114" t="s">
        <v>493</v>
      </c>
      <c r="O274" s="52"/>
    </row>
    <row r="275" spans="1:15" ht="27.75" customHeight="1" x14ac:dyDescent="0.25">
      <c r="A275" s="98">
        <f t="shared" si="13"/>
        <v>42</v>
      </c>
      <c r="B275" s="102" t="s">
        <v>300</v>
      </c>
      <c r="C275" s="32">
        <v>896</v>
      </c>
      <c r="D275" s="85">
        <f t="shared" si="12"/>
        <v>70.36</v>
      </c>
      <c r="E275" s="21">
        <v>0</v>
      </c>
      <c r="F275" s="22">
        <v>100000</v>
      </c>
      <c r="G275" s="86">
        <v>63042.559999999998</v>
      </c>
      <c r="H275" s="87">
        <v>70000</v>
      </c>
      <c r="I275" s="88"/>
      <c r="M275" s="114"/>
      <c r="O275" s="52"/>
    </row>
    <row r="276" spans="1:15" ht="39" customHeight="1" x14ac:dyDescent="0.25">
      <c r="A276" s="98">
        <f t="shared" si="13"/>
        <v>43</v>
      </c>
      <c r="B276" s="102" t="s">
        <v>301</v>
      </c>
      <c r="C276" s="32">
        <v>1700.2</v>
      </c>
      <c r="D276" s="85">
        <f t="shared" si="12"/>
        <v>70.36</v>
      </c>
      <c r="E276" s="63">
        <v>0</v>
      </c>
      <c r="F276" s="22">
        <v>100000</v>
      </c>
      <c r="G276" s="86">
        <v>119626.072</v>
      </c>
      <c r="H276" s="87">
        <v>119626.072</v>
      </c>
      <c r="I276" s="88"/>
      <c r="M276" s="134" t="s">
        <v>490</v>
      </c>
      <c r="O276" s="52"/>
    </row>
    <row r="277" spans="1:15" ht="30" customHeight="1" x14ac:dyDescent="0.25">
      <c r="A277" s="98">
        <f t="shared" si="13"/>
        <v>44</v>
      </c>
      <c r="B277" s="102" t="s">
        <v>302</v>
      </c>
      <c r="C277" s="32">
        <v>637.4</v>
      </c>
      <c r="D277" s="85">
        <f t="shared" si="12"/>
        <v>70.36</v>
      </c>
      <c r="E277" s="21">
        <v>0</v>
      </c>
      <c r="F277" s="22">
        <v>100000</v>
      </c>
      <c r="G277" s="86">
        <v>44847.464</v>
      </c>
      <c r="H277" s="87">
        <v>70000</v>
      </c>
      <c r="I277" s="88"/>
      <c r="M277" s="134"/>
      <c r="O277" s="52"/>
    </row>
    <row r="278" spans="1:15" ht="48" customHeight="1" x14ac:dyDescent="0.25">
      <c r="A278" s="98">
        <f t="shared" si="13"/>
        <v>45</v>
      </c>
      <c r="B278" s="102" t="s">
        <v>303</v>
      </c>
      <c r="C278" s="32">
        <v>8124.1</v>
      </c>
      <c r="D278" s="85">
        <f t="shared" si="12"/>
        <v>70.36</v>
      </c>
      <c r="E278" s="21">
        <v>0</v>
      </c>
      <c r="F278" s="22">
        <v>100000</v>
      </c>
      <c r="G278" s="86">
        <v>571611.67599999998</v>
      </c>
      <c r="H278" s="87">
        <v>571611.67599999998</v>
      </c>
      <c r="I278" s="88"/>
      <c r="M278" s="114"/>
      <c r="O278" s="52"/>
    </row>
    <row r="279" spans="1:15" ht="27.75" customHeight="1" x14ac:dyDescent="0.25">
      <c r="A279" s="98">
        <f t="shared" si="13"/>
        <v>46</v>
      </c>
      <c r="B279" s="102" t="s">
        <v>304</v>
      </c>
      <c r="C279" s="32">
        <v>552</v>
      </c>
      <c r="D279" s="85">
        <f t="shared" si="12"/>
        <v>70.36</v>
      </c>
      <c r="E279" s="63">
        <v>2</v>
      </c>
      <c r="F279" s="22">
        <v>100000</v>
      </c>
      <c r="G279" s="86">
        <v>238838.72</v>
      </c>
      <c r="H279" s="87">
        <v>238838.72</v>
      </c>
      <c r="I279" s="88"/>
      <c r="M279" s="114"/>
      <c r="O279" s="52"/>
    </row>
    <row r="280" spans="1:15" ht="30.75" customHeight="1" x14ac:dyDescent="0.25">
      <c r="A280" s="98">
        <f t="shared" si="13"/>
        <v>47</v>
      </c>
      <c r="B280" s="102" t="s">
        <v>305</v>
      </c>
      <c r="C280" s="32">
        <v>966.9</v>
      </c>
      <c r="D280" s="85">
        <f t="shared" si="12"/>
        <v>70.36</v>
      </c>
      <c r="E280" s="21">
        <v>0</v>
      </c>
      <c r="F280" s="22">
        <v>100000</v>
      </c>
      <c r="G280" s="86">
        <v>68031.084000000003</v>
      </c>
      <c r="H280" s="87">
        <v>70000</v>
      </c>
      <c r="I280" s="88"/>
      <c r="M280" s="114" t="s">
        <v>491</v>
      </c>
      <c r="O280" s="52"/>
    </row>
    <row r="281" spans="1:15" ht="15.75" customHeight="1" x14ac:dyDescent="0.25">
      <c r="A281" s="98">
        <f t="shared" si="13"/>
        <v>48</v>
      </c>
      <c r="B281" s="102" t="s">
        <v>306</v>
      </c>
      <c r="C281" s="32">
        <v>962</v>
      </c>
      <c r="D281" s="85">
        <f t="shared" si="12"/>
        <v>70.36</v>
      </c>
      <c r="E281" s="21">
        <v>0</v>
      </c>
      <c r="F281" s="22">
        <v>100000</v>
      </c>
      <c r="G281" s="86">
        <v>67686.319999999992</v>
      </c>
      <c r="H281" s="87">
        <v>70000</v>
      </c>
      <c r="I281" s="88"/>
      <c r="M281" s="114"/>
      <c r="N281" s="138"/>
      <c r="O281" s="52"/>
    </row>
    <row r="282" spans="1:15" ht="27" customHeight="1" x14ac:dyDescent="0.25">
      <c r="A282" s="98">
        <f t="shared" si="13"/>
        <v>49</v>
      </c>
      <c r="B282" s="102" t="s">
        <v>307</v>
      </c>
      <c r="C282" s="32">
        <v>1030.5999999999999</v>
      </c>
      <c r="D282" s="85">
        <f t="shared" si="12"/>
        <v>70.36</v>
      </c>
      <c r="E282" s="21">
        <v>0</v>
      </c>
      <c r="F282" s="22">
        <v>100000</v>
      </c>
      <c r="G282" s="86">
        <v>72513.015999999989</v>
      </c>
      <c r="H282" s="87">
        <v>72513.015999999989</v>
      </c>
      <c r="I282" s="88"/>
      <c r="M282" s="136" t="s">
        <v>483</v>
      </c>
      <c r="O282" s="52"/>
    </row>
    <row r="283" spans="1:15" ht="18.75" customHeight="1" x14ac:dyDescent="0.25">
      <c r="A283" s="98">
        <f t="shared" si="13"/>
        <v>50</v>
      </c>
      <c r="B283" s="102" t="s">
        <v>308</v>
      </c>
      <c r="C283" s="32">
        <v>1651.2</v>
      </c>
      <c r="D283" s="85">
        <f t="shared" si="12"/>
        <v>70.36</v>
      </c>
      <c r="E283" s="21">
        <v>0</v>
      </c>
      <c r="F283" s="22">
        <v>100000</v>
      </c>
      <c r="G283" s="86">
        <v>116178.432</v>
      </c>
      <c r="H283" s="87">
        <v>116178.432</v>
      </c>
      <c r="I283" s="88"/>
      <c r="M283" s="139"/>
      <c r="O283" s="52"/>
    </row>
    <row r="284" spans="1:15" ht="27.75" customHeight="1" x14ac:dyDescent="0.25">
      <c r="A284" s="98">
        <v>51</v>
      </c>
      <c r="B284" s="102" t="s">
        <v>309</v>
      </c>
      <c r="C284" s="32">
        <v>696.6</v>
      </c>
      <c r="D284" s="85">
        <f t="shared" si="12"/>
        <v>70.36</v>
      </c>
      <c r="E284" s="21">
        <v>0</v>
      </c>
      <c r="F284" s="22">
        <v>100000</v>
      </c>
      <c r="G284" s="86">
        <v>49012.775999999998</v>
      </c>
      <c r="H284" s="87">
        <v>70000</v>
      </c>
      <c r="I284" s="88"/>
      <c r="O284" s="52"/>
    </row>
    <row r="285" spans="1:15" ht="20.25" customHeight="1" x14ac:dyDescent="0.25">
      <c r="A285" s="98">
        <f t="shared" si="13"/>
        <v>52</v>
      </c>
      <c r="B285" s="102" t="s">
        <v>310</v>
      </c>
      <c r="C285" s="32">
        <v>895.1</v>
      </c>
      <c r="D285" s="85">
        <f t="shared" si="12"/>
        <v>70.36</v>
      </c>
      <c r="E285" s="21">
        <v>0</v>
      </c>
      <c r="F285" s="22">
        <v>100000</v>
      </c>
      <c r="G285" s="86">
        <v>62979.236000000004</v>
      </c>
      <c r="H285" s="87">
        <v>70000</v>
      </c>
      <c r="I285" s="88"/>
      <c r="O285" s="52"/>
    </row>
    <row r="286" spans="1:15" ht="29.25" customHeight="1" x14ac:dyDescent="0.25">
      <c r="A286" s="98">
        <f t="shared" si="13"/>
        <v>53</v>
      </c>
      <c r="B286" s="102" t="s">
        <v>311</v>
      </c>
      <c r="C286" s="32">
        <v>2468</v>
      </c>
      <c r="D286" s="85">
        <f t="shared" si="12"/>
        <v>70.36</v>
      </c>
      <c r="E286" s="21">
        <v>0</v>
      </c>
      <c r="F286" s="22">
        <v>100000</v>
      </c>
      <c r="G286" s="86">
        <v>173648.48</v>
      </c>
      <c r="H286" s="87">
        <v>173648.48</v>
      </c>
      <c r="I286" s="88"/>
      <c r="M286" s="134"/>
      <c r="O286" s="52"/>
    </row>
    <row r="287" spans="1:15" ht="18" customHeight="1" x14ac:dyDescent="0.25">
      <c r="A287" s="98">
        <f t="shared" si="13"/>
        <v>54</v>
      </c>
      <c r="B287" s="102" t="s">
        <v>312</v>
      </c>
      <c r="C287" s="32">
        <v>419.7</v>
      </c>
      <c r="D287" s="85">
        <f t="shared" si="12"/>
        <v>70.36</v>
      </c>
      <c r="E287" s="21">
        <v>0</v>
      </c>
      <c r="F287" s="22">
        <v>100000</v>
      </c>
      <c r="G287" s="86">
        <v>29530.092000000001</v>
      </c>
      <c r="H287" s="87">
        <v>70000</v>
      </c>
      <c r="I287" s="88"/>
      <c r="M287" s="47"/>
      <c r="O287" s="52"/>
    </row>
    <row r="288" spans="1:15" ht="27" customHeight="1" x14ac:dyDescent="0.25">
      <c r="A288" s="98">
        <f t="shared" si="13"/>
        <v>55</v>
      </c>
      <c r="B288" s="102" t="s">
        <v>313</v>
      </c>
      <c r="C288" s="32">
        <v>756.1</v>
      </c>
      <c r="D288" s="85">
        <f t="shared" si="12"/>
        <v>70.36</v>
      </c>
      <c r="E288" s="21">
        <v>0</v>
      </c>
      <c r="F288" s="22">
        <v>100000</v>
      </c>
      <c r="G288" s="86">
        <v>53199.196000000004</v>
      </c>
      <c r="H288" s="87">
        <v>70000</v>
      </c>
      <c r="I288" s="88"/>
      <c r="M288" s="47"/>
      <c r="O288" s="52"/>
    </row>
    <row r="289" spans="1:15" ht="27.75" customHeight="1" x14ac:dyDescent="0.25">
      <c r="A289" s="98">
        <f t="shared" si="13"/>
        <v>56</v>
      </c>
      <c r="B289" s="102" t="s">
        <v>314</v>
      </c>
      <c r="C289" s="32">
        <v>750</v>
      </c>
      <c r="D289" s="85">
        <f t="shared" si="12"/>
        <v>70.36</v>
      </c>
      <c r="E289" s="21">
        <v>0</v>
      </c>
      <c r="F289" s="22">
        <v>100000</v>
      </c>
      <c r="G289" s="86">
        <v>52770</v>
      </c>
      <c r="H289" s="87">
        <v>70000</v>
      </c>
      <c r="I289" s="88"/>
      <c r="M289" s="134"/>
      <c r="O289" s="52"/>
    </row>
    <row r="290" spans="1:15" ht="27.75" customHeight="1" x14ac:dyDescent="0.25">
      <c r="A290" s="98">
        <f t="shared" si="13"/>
        <v>57</v>
      </c>
      <c r="B290" s="102" t="s">
        <v>315</v>
      </c>
      <c r="C290" s="32">
        <v>658</v>
      </c>
      <c r="D290" s="85">
        <f t="shared" si="12"/>
        <v>70.36</v>
      </c>
      <c r="E290" s="21">
        <v>0</v>
      </c>
      <c r="F290" s="22">
        <v>100000</v>
      </c>
      <c r="G290" s="86">
        <v>46296.88</v>
      </c>
      <c r="H290" s="87">
        <v>70000</v>
      </c>
      <c r="I290" s="88"/>
      <c r="M290" s="114"/>
      <c r="O290" s="52"/>
    </row>
    <row r="291" spans="1:15" ht="28.5" customHeight="1" x14ac:dyDescent="0.25">
      <c r="A291" s="98">
        <f t="shared" si="13"/>
        <v>58</v>
      </c>
      <c r="B291" s="102" t="s">
        <v>316</v>
      </c>
      <c r="C291" s="32">
        <v>428</v>
      </c>
      <c r="D291" s="85">
        <f t="shared" si="12"/>
        <v>70.36</v>
      </c>
      <c r="E291" s="21">
        <v>0</v>
      </c>
      <c r="F291" s="22">
        <v>100000</v>
      </c>
      <c r="G291" s="86">
        <v>30114.079999999998</v>
      </c>
      <c r="H291" s="87">
        <v>70000</v>
      </c>
      <c r="I291" s="88"/>
      <c r="M291" s="47"/>
      <c r="O291" s="52"/>
    </row>
    <row r="292" spans="1:15" ht="30" customHeight="1" x14ac:dyDescent="0.25">
      <c r="A292" s="98">
        <f t="shared" si="13"/>
        <v>59</v>
      </c>
      <c r="B292" s="102" t="s">
        <v>317</v>
      </c>
      <c r="C292" s="32">
        <v>822.63</v>
      </c>
      <c r="D292" s="85">
        <f t="shared" si="12"/>
        <v>70.36</v>
      </c>
      <c r="E292" s="21">
        <v>0</v>
      </c>
      <c r="F292" s="22">
        <v>100000</v>
      </c>
      <c r="G292" s="86">
        <v>57880.246800000001</v>
      </c>
      <c r="H292" s="87">
        <v>70000</v>
      </c>
      <c r="I292" s="88"/>
      <c r="M292" s="114"/>
      <c r="O292" s="52"/>
    </row>
    <row r="293" spans="1:15" ht="28.5" customHeight="1" x14ac:dyDescent="0.25">
      <c r="A293" s="98">
        <f t="shared" si="13"/>
        <v>60</v>
      </c>
      <c r="B293" s="102" t="s">
        <v>318</v>
      </c>
      <c r="C293" s="32">
        <v>893.9</v>
      </c>
      <c r="D293" s="85">
        <f t="shared" si="12"/>
        <v>70.36</v>
      </c>
      <c r="E293" s="63">
        <v>1</v>
      </c>
      <c r="F293" s="22">
        <v>100000</v>
      </c>
      <c r="G293" s="86">
        <v>162894.804</v>
      </c>
      <c r="H293" s="87">
        <v>162894.804</v>
      </c>
      <c r="I293" s="88"/>
      <c r="M293" s="134"/>
      <c r="O293" s="52"/>
    </row>
    <row r="294" spans="1:15" ht="21" customHeight="1" x14ac:dyDescent="0.25">
      <c r="A294" s="98">
        <f t="shared" si="13"/>
        <v>61</v>
      </c>
      <c r="B294" s="102" t="s">
        <v>319</v>
      </c>
      <c r="C294" s="32">
        <v>353.6</v>
      </c>
      <c r="D294" s="85">
        <f t="shared" si="12"/>
        <v>70.36</v>
      </c>
      <c r="E294" s="21">
        <v>0</v>
      </c>
      <c r="F294" s="22">
        <v>100000</v>
      </c>
      <c r="G294" s="86">
        <v>24879.296000000002</v>
      </c>
      <c r="H294" s="87">
        <v>70000</v>
      </c>
      <c r="I294" s="88"/>
      <c r="M294" s="134"/>
      <c r="O294" s="52"/>
    </row>
    <row r="295" spans="1:15" ht="29.25" customHeight="1" x14ac:dyDescent="0.25">
      <c r="A295" s="98">
        <f t="shared" si="13"/>
        <v>62</v>
      </c>
      <c r="B295" s="102" t="s">
        <v>320</v>
      </c>
      <c r="C295" s="32">
        <v>692</v>
      </c>
      <c r="D295" s="85">
        <f t="shared" si="12"/>
        <v>70.36</v>
      </c>
      <c r="E295" s="21">
        <v>0</v>
      </c>
      <c r="F295" s="22">
        <v>100000</v>
      </c>
      <c r="G295" s="86">
        <v>48689.120000000003</v>
      </c>
      <c r="H295" s="87">
        <v>70000</v>
      </c>
      <c r="I295" s="88"/>
      <c r="M295" s="139"/>
      <c r="O295" s="52"/>
    </row>
    <row r="296" spans="1:15" ht="26.25" customHeight="1" x14ac:dyDescent="0.25">
      <c r="A296" s="98">
        <f t="shared" si="13"/>
        <v>63</v>
      </c>
      <c r="B296" s="102" t="s">
        <v>321</v>
      </c>
      <c r="C296" s="32">
        <v>585.9</v>
      </c>
      <c r="D296" s="85">
        <f t="shared" si="12"/>
        <v>70.36</v>
      </c>
      <c r="E296" s="21">
        <v>0</v>
      </c>
      <c r="F296" s="22">
        <v>100000</v>
      </c>
      <c r="G296" s="86">
        <v>41223.923999999999</v>
      </c>
      <c r="H296" s="87">
        <v>70000</v>
      </c>
      <c r="I296" s="88"/>
      <c r="M296" s="136"/>
      <c r="O296" s="52"/>
    </row>
    <row r="297" spans="1:15" ht="30" customHeight="1" x14ac:dyDescent="0.25">
      <c r="A297" s="98">
        <f t="shared" si="13"/>
        <v>64</v>
      </c>
      <c r="B297" s="102" t="s">
        <v>322</v>
      </c>
      <c r="C297" s="32">
        <v>711.3</v>
      </c>
      <c r="D297" s="85">
        <f t="shared" si="12"/>
        <v>70.36</v>
      </c>
      <c r="E297" s="21">
        <v>0</v>
      </c>
      <c r="F297" s="22">
        <v>100000</v>
      </c>
      <c r="G297" s="86">
        <v>50047.067999999999</v>
      </c>
      <c r="H297" s="87">
        <v>70000</v>
      </c>
      <c r="I297" s="88"/>
      <c r="M297" s="136"/>
      <c r="O297" s="52"/>
    </row>
    <row r="298" spans="1:15" ht="18.75" customHeight="1" x14ac:dyDescent="0.25">
      <c r="A298" s="98">
        <f t="shared" si="13"/>
        <v>65</v>
      </c>
      <c r="B298" s="102" t="s">
        <v>323</v>
      </c>
      <c r="C298" s="32">
        <v>161.53</v>
      </c>
      <c r="D298" s="85">
        <f t="shared" ref="D298:D361" si="14">$D$6</f>
        <v>70.36</v>
      </c>
      <c r="E298" s="21">
        <v>0</v>
      </c>
      <c r="F298" s="22">
        <v>100000</v>
      </c>
      <c r="G298" s="86">
        <v>11365.2508</v>
      </c>
      <c r="H298" s="87">
        <v>70000</v>
      </c>
      <c r="I298" s="88"/>
      <c r="M298" s="137"/>
      <c r="N298" s="37"/>
      <c r="O298" s="52"/>
    </row>
    <row r="299" spans="1:15" ht="30" customHeight="1" x14ac:dyDescent="0.25">
      <c r="A299" s="98">
        <f t="shared" si="13"/>
        <v>66</v>
      </c>
      <c r="B299" s="102" t="s">
        <v>324</v>
      </c>
      <c r="C299" s="32">
        <v>535.20000000000005</v>
      </c>
      <c r="D299" s="85">
        <f t="shared" si="14"/>
        <v>70.36</v>
      </c>
      <c r="E299" s="21">
        <v>0</v>
      </c>
      <c r="F299" s="22">
        <v>100000</v>
      </c>
      <c r="G299" s="86">
        <v>37656.672000000006</v>
      </c>
      <c r="H299" s="87">
        <v>70000</v>
      </c>
      <c r="I299" s="88"/>
      <c r="M299" s="137"/>
      <c r="O299" s="52"/>
    </row>
    <row r="300" spans="1:15" ht="29.25" customHeight="1" x14ac:dyDescent="0.25">
      <c r="A300" s="98">
        <f t="shared" ref="A300:A361" si="15">A299+1</f>
        <v>67</v>
      </c>
      <c r="B300" s="102" t="s">
        <v>325</v>
      </c>
      <c r="C300" s="32">
        <v>1023.4</v>
      </c>
      <c r="D300" s="85">
        <f t="shared" si="14"/>
        <v>70.36</v>
      </c>
      <c r="E300" s="21">
        <v>0</v>
      </c>
      <c r="F300" s="22">
        <v>100000</v>
      </c>
      <c r="G300" s="86">
        <v>72006.423999999999</v>
      </c>
      <c r="H300" s="87">
        <v>72006.423999999999</v>
      </c>
      <c r="I300" s="88"/>
      <c r="M300" s="47"/>
      <c r="O300" s="52"/>
    </row>
    <row r="301" spans="1:15" ht="28.5" customHeight="1" x14ac:dyDescent="0.25">
      <c r="A301" s="98">
        <f t="shared" si="15"/>
        <v>68</v>
      </c>
      <c r="B301" s="102" t="s">
        <v>326</v>
      </c>
      <c r="C301" s="32">
        <v>589.79999999999995</v>
      </c>
      <c r="D301" s="85">
        <f t="shared" si="14"/>
        <v>70.36</v>
      </c>
      <c r="E301" s="21">
        <v>0</v>
      </c>
      <c r="F301" s="22">
        <v>100000</v>
      </c>
      <c r="G301" s="86">
        <v>41498.327999999994</v>
      </c>
      <c r="H301" s="87">
        <v>70000</v>
      </c>
      <c r="I301" s="88"/>
      <c r="M301" s="52"/>
      <c r="O301" s="52"/>
    </row>
    <row r="302" spans="1:15" ht="29.25" customHeight="1" x14ac:dyDescent="0.25">
      <c r="A302" s="98">
        <f t="shared" si="15"/>
        <v>69</v>
      </c>
      <c r="B302" s="102" t="s">
        <v>327</v>
      </c>
      <c r="C302" s="32">
        <v>1500</v>
      </c>
      <c r="D302" s="85">
        <f t="shared" si="14"/>
        <v>70.36</v>
      </c>
      <c r="E302" s="21">
        <v>0</v>
      </c>
      <c r="F302" s="22">
        <v>100000</v>
      </c>
      <c r="G302" s="86">
        <v>105540</v>
      </c>
      <c r="H302" s="87">
        <v>105540</v>
      </c>
      <c r="I302" s="88"/>
      <c r="M302" s="52"/>
      <c r="O302" s="52"/>
    </row>
    <row r="303" spans="1:15" ht="30" customHeight="1" x14ac:dyDescent="0.25">
      <c r="A303" s="98">
        <f t="shared" si="15"/>
        <v>70</v>
      </c>
      <c r="B303" s="102" t="s">
        <v>328</v>
      </c>
      <c r="C303" s="32">
        <v>1207.8</v>
      </c>
      <c r="D303" s="85">
        <f t="shared" si="14"/>
        <v>70.36</v>
      </c>
      <c r="E303" s="21">
        <v>0</v>
      </c>
      <c r="F303" s="22">
        <v>100000</v>
      </c>
      <c r="G303" s="86">
        <v>84980.80799999999</v>
      </c>
      <c r="H303" s="87">
        <v>84980.80799999999</v>
      </c>
      <c r="I303" s="88"/>
      <c r="M303" s="47"/>
      <c r="O303" s="52"/>
    </row>
    <row r="304" spans="1:15" ht="20.25" customHeight="1" x14ac:dyDescent="0.25">
      <c r="A304" s="98">
        <f t="shared" si="15"/>
        <v>71</v>
      </c>
      <c r="B304" s="102" t="s">
        <v>329</v>
      </c>
      <c r="C304" s="32">
        <v>622</v>
      </c>
      <c r="D304" s="85">
        <f t="shared" si="14"/>
        <v>70.36</v>
      </c>
      <c r="E304" s="21">
        <v>0</v>
      </c>
      <c r="F304" s="22">
        <v>100000</v>
      </c>
      <c r="G304" s="86">
        <v>43763.92</v>
      </c>
      <c r="H304" s="87">
        <v>70000</v>
      </c>
      <c r="I304" s="88"/>
      <c r="M304" s="134"/>
      <c r="O304" s="52"/>
    </row>
    <row r="305" spans="1:15" ht="27.75" customHeight="1" x14ac:dyDescent="0.25">
      <c r="A305" s="98">
        <f t="shared" si="15"/>
        <v>72</v>
      </c>
      <c r="B305" s="102" t="s">
        <v>330</v>
      </c>
      <c r="C305" s="32">
        <v>1415.8</v>
      </c>
      <c r="D305" s="85">
        <f t="shared" si="14"/>
        <v>70.36</v>
      </c>
      <c r="E305" s="21">
        <v>0</v>
      </c>
      <c r="F305" s="22">
        <v>100000</v>
      </c>
      <c r="G305" s="86">
        <v>99615.687999999995</v>
      </c>
      <c r="H305" s="87">
        <v>99615.687999999995</v>
      </c>
      <c r="I305" s="88"/>
      <c r="M305" s="134"/>
      <c r="O305" s="52"/>
    </row>
    <row r="306" spans="1:15" ht="28.5" customHeight="1" x14ac:dyDescent="0.25">
      <c r="A306" s="98">
        <f t="shared" si="15"/>
        <v>73</v>
      </c>
      <c r="B306" s="102" t="s">
        <v>331</v>
      </c>
      <c r="C306" s="32">
        <v>358.5</v>
      </c>
      <c r="D306" s="85">
        <f t="shared" si="14"/>
        <v>70.36</v>
      </c>
      <c r="E306" s="21">
        <v>0</v>
      </c>
      <c r="F306" s="22">
        <v>100000</v>
      </c>
      <c r="G306" s="86">
        <v>25224.06</v>
      </c>
      <c r="H306" s="87">
        <v>70000</v>
      </c>
      <c r="I306" s="88"/>
      <c r="M306" s="52"/>
      <c r="O306" s="52"/>
    </row>
    <row r="307" spans="1:15" ht="27" customHeight="1" x14ac:dyDescent="0.25">
      <c r="A307" s="98">
        <f t="shared" si="15"/>
        <v>74</v>
      </c>
      <c r="B307" s="102" t="s">
        <v>332</v>
      </c>
      <c r="C307" s="32">
        <v>605</v>
      </c>
      <c r="D307" s="85">
        <f t="shared" si="14"/>
        <v>70.36</v>
      </c>
      <c r="E307" s="21">
        <v>0</v>
      </c>
      <c r="F307" s="22">
        <v>100000</v>
      </c>
      <c r="G307" s="86">
        <v>42567.8</v>
      </c>
      <c r="H307" s="87">
        <v>70000</v>
      </c>
      <c r="I307" s="88"/>
      <c r="M307" s="139"/>
      <c r="O307" s="52"/>
    </row>
    <row r="308" spans="1:15" ht="28.5" customHeight="1" x14ac:dyDescent="0.25">
      <c r="A308" s="98">
        <f t="shared" si="15"/>
        <v>75</v>
      </c>
      <c r="B308" s="102" t="s">
        <v>333</v>
      </c>
      <c r="C308" s="32">
        <v>453</v>
      </c>
      <c r="D308" s="85">
        <f t="shared" si="14"/>
        <v>70.36</v>
      </c>
      <c r="E308" s="21">
        <v>0</v>
      </c>
      <c r="F308" s="22">
        <v>100000</v>
      </c>
      <c r="G308" s="86">
        <v>31873.079999999998</v>
      </c>
      <c r="H308" s="87">
        <v>70000</v>
      </c>
      <c r="I308" s="88"/>
      <c r="M308" s="26"/>
      <c r="O308" s="52"/>
    </row>
    <row r="309" spans="1:15" ht="17.25" customHeight="1" x14ac:dyDescent="0.25">
      <c r="A309" s="98">
        <f t="shared" si="15"/>
        <v>76</v>
      </c>
      <c r="B309" s="102" t="s">
        <v>334</v>
      </c>
      <c r="C309" s="32">
        <v>415</v>
      </c>
      <c r="D309" s="85">
        <f t="shared" si="14"/>
        <v>70.36</v>
      </c>
      <c r="E309" s="21">
        <v>0</v>
      </c>
      <c r="F309" s="22">
        <v>100000</v>
      </c>
      <c r="G309" s="86">
        <v>29199.4</v>
      </c>
      <c r="H309" s="87">
        <v>70000</v>
      </c>
      <c r="I309" s="88"/>
      <c r="M309" s="114"/>
      <c r="O309" s="52"/>
    </row>
    <row r="310" spans="1:15" ht="28.5" customHeight="1" x14ac:dyDescent="0.25">
      <c r="A310" s="98">
        <f t="shared" si="15"/>
        <v>77</v>
      </c>
      <c r="B310" s="102" t="s">
        <v>335</v>
      </c>
      <c r="C310" s="32">
        <v>2502.1</v>
      </c>
      <c r="D310" s="85">
        <f t="shared" si="14"/>
        <v>70.36</v>
      </c>
      <c r="E310" s="63">
        <v>2</v>
      </c>
      <c r="F310" s="22">
        <v>100000</v>
      </c>
      <c r="G310" s="86">
        <v>376047.75599999999</v>
      </c>
      <c r="H310" s="87">
        <v>376047.75599999999</v>
      </c>
      <c r="I310" s="88"/>
      <c r="M310" s="139"/>
      <c r="O310" s="52"/>
    </row>
    <row r="311" spans="1:15" ht="17.25" customHeight="1" x14ac:dyDescent="0.25">
      <c r="A311" s="98">
        <f t="shared" si="15"/>
        <v>78</v>
      </c>
      <c r="B311" s="102" t="s">
        <v>336</v>
      </c>
      <c r="C311" s="32">
        <v>435.1</v>
      </c>
      <c r="D311" s="85">
        <f t="shared" si="14"/>
        <v>70.36</v>
      </c>
      <c r="E311" s="21">
        <v>0</v>
      </c>
      <c r="F311" s="22">
        <v>100000</v>
      </c>
      <c r="G311" s="86">
        <v>30613.636000000002</v>
      </c>
      <c r="H311" s="87">
        <v>70000</v>
      </c>
      <c r="I311" s="88"/>
      <c r="M311" s="114"/>
      <c r="O311" s="52"/>
    </row>
    <row r="312" spans="1:15" ht="27.75" customHeight="1" x14ac:dyDescent="0.25">
      <c r="A312" s="98">
        <f t="shared" si="15"/>
        <v>79</v>
      </c>
      <c r="B312" s="102" t="s">
        <v>337</v>
      </c>
      <c r="C312" s="32">
        <v>457.9</v>
      </c>
      <c r="D312" s="85">
        <f t="shared" si="14"/>
        <v>70.36</v>
      </c>
      <c r="E312" s="63">
        <v>1</v>
      </c>
      <c r="F312" s="22">
        <v>100000</v>
      </c>
      <c r="G312" s="86">
        <v>132217.84399999998</v>
      </c>
      <c r="H312" s="87">
        <v>132217.84399999998</v>
      </c>
      <c r="I312" s="88"/>
      <c r="M312" s="134"/>
      <c r="O312" s="52"/>
    </row>
    <row r="313" spans="1:15" ht="28.5" customHeight="1" x14ac:dyDescent="0.25">
      <c r="A313" s="98">
        <f t="shared" si="15"/>
        <v>80</v>
      </c>
      <c r="B313" s="102" t="s">
        <v>338</v>
      </c>
      <c r="C313" s="32">
        <v>8468.7999999999993</v>
      </c>
      <c r="D313" s="85">
        <f t="shared" si="14"/>
        <v>70.36</v>
      </c>
      <c r="E313" s="63">
        <v>2</v>
      </c>
      <c r="F313" s="22">
        <v>100000</v>
      </c>
      <c r="G313" s="86">
        <v>795864.76799999992</v>
      </c>
      <c r="H313" s="87">
        <v>795864.76799999992</v>
      </c>
      <c r="I313" s="88"/>
      <c r="M313" s="114"/>
      <c r="O313" s="52"/>
    </row>
    <row r="314" spans="1:15" ht="25.5" customHeight="1" x14ac:dyDescent="0.25">
      <c r="A314" s="98">
        <f t="shared" si="15"/>
        <v>81</v>
      </c>
      <c r="B314" s="102" t="s">
        <v>339</v>
      </c>
      <c r="C314" s="32">
        <v>242.6</v>
      </c>
      <c r="D314" s="85">
        <f t="shared" si="14"/>
        <v>70.36</v>
      </c>
      <c r="E314" s="21">
        <v>0</v>
      </c>
      <c r="F314" s="22">
        <v>100000</v>
      </c>
      <c r="G314" s="86">
        <v>17069.335999999999</v>
      </c>
      <c r="H314" s="87">
        <v>70000</v>
      </c>
      <c r="I314" s="88"/>
      <c r="M314" s="114"/>
      <c r="O314" s="52"/>
    </row>
    <row r="315" spans="1:15" ht="30.75" customHeight="1" x14ac:dyDescent="0.25">
      <c r="A315" s="98">
        <f t="shared" si="15"/>
        <v>82</v>
      </c>
      <c r="B315" s="102" t="s">
        <v>340</v>
      </c>
      <c r="C315" s="32">
        <v>455.6</v>
      </c>
      <c r="D315" s="85">
        <f t="shared" si="14"/>
        <v>70.36</v>
      </c>
      <c r="E315" s="21">
        <v>0</v>
      </c>
      <c r="F315" s="22">
        <v>100000</v>
      </c>
      <c r="G315" s="86">
        <v>32056.016</v>
      </c>
      <c r="H315" s="87">
        <v>70000</v>
      </c>
      <c r="I315" s="88"/>
      <c r="M315" s="136"/>
      <c r="O315" s="52"/>
    </row>
    <row r="316" spans="1:15" ht="27" customHeight="1" x14ac:dyDescent="0.25">
      <c r="A316" s="98">
        <f t="shared" si="15"/>
        <v>83</v>
      </c>
      <c r="B316" s="102" t="s">
        <v>341</v>
      </c>
      <c r="C316" s="32">
        <v>370.7</v>
      </c>
      <c r="D316" s="85">
        <f t="shared" si="14"/>
        <v>70.36</v>
      </c>
      <c r="E316" s="21">
        <v>0</v>
      </c>
      <c r="F316" s="22">
        <v>100000</v>
      </c>
      <c r="G316" s="86">
        <v>26082.451999999997</v>
      </c>
      <c r="H316" s="87">
        <v>70000</v>
      </c>
      <c r="I316" s="88"/>
      <c r="M316" s="139"/>
      <c r="O316" s="52"/>
    </row>
    <row r="317" spans="1:15" ht="28.5" customHeight="1" x14ac:dyDescent="0.25">
      <c r="A317" s="98">
        <f t="shared" si="15"/>
        <v>84</v>
      </c>
      <c r="B317" s="102" t="s">
        <v>342</v>
      </c>
      <c r="C317" s="32">
        <v>1077.72</v>
      </c>
      <c r="D317" s="85">
        <f t="shared" si="14"/>
        <v>70.36</v>
      </c>
      <c r="E317" s="21">
        <v>0</v>
      </c>
      <c r="F317" s="22">
        <v>100000</v>
      </c>
      <c r="G317" s="86">
        <v>75828.379199999996</v>
      </c>
      <c r="H317" s="87">
        <v>75828.379199999996</v>
      </c>
      <c r="I317" s="88"/>
      <c r="O317" s="52"/>
    </row>
    <row r="318" spans="1:15" ht="29.25" customHeight="1" x14ac:dyDescent="0.25">
      <c r="A318" s="98">
        <f t="shared" si="15"/>
        <v>85</v>
      </c>
      <c r="B318" s="102" t="s">
        <v>343</v>
      </c>
      <c r="C318" s="32">
        <v>178.8</v>
      </c>
      <c r="D318" s="85">
        <f t="shared" si="14"/>
        <v>70.36</v>
      </c>
      <c r="E318" s="63">
        <v>1</v>
      </c>
      <c r="F318" s="22">
        <v>100000</v>
      </c>
      <c r="G318" s="86">
        <v>112580.368</v>
      </c>
      <c r="H318" s="87">
        <v>112580.368</v>
      </c>
      <c r="I318" s="88"/>
      <c r="M318" s="114"/>
      <c r="O318" s="52"/>
    </row>
    <row r="319" spans="1:15" ht="29.25" customHeight="1" x14ac:dyDescent="0.25">
      <c r="A319" s="98">
        <f t="shared" si="15"/>
        <v>86</v>
      </c>
      <c r="B319" s="102" t="s">
        <v>344</v>
      </c>
      <c r="C319" s="32">
        <v>635.79999999999995</v>
      </c>
      <c r="D319" s="85">
        <f t="shared" si="14"/>
        <v>70.36</v>
      </c>
      <c r="E319" s="21">
        <v>0</v>
      </c>
      <c r="F319" s="22">
        <v>100000</v>
      </c>
      <c r="G319" s="86">
        <v>44734.887999999999</v>
      </c>
      <c r="H319" s="87">
        <v>70000</v>
      </c>
      <c r="I319" s="88"/>
      <c r="M319" s="135"/>
      <c r="O319" s="52"/>
    </row>
    <row r="320" spans="1:15" ht="29.25" customHeight="1" x14ac:dyDescent="0.25">
      <c r="A320" s="98">
        <f t="shared" si="15"/>
        <v>87</v>
      </c>
      <c r="B320" s="102" t="s">
        <v>345</v>
      </c>
      <c r="C320" s="32">
        <v>919.9</v>
      </c>
      <c r="D320" s="85">
        <f t="shared" si="14"/>
        <v>70.36</v>
      </c>
      <c r="E320" s="21">
        <v>0</v>
      </c>
      <c r="F320" s="22">
        <v>100000</v>
      </c>
      <c r="G320" s="86">
        <v>64724.163999999997</v>
      </c>
      <c r="H320" s="87">
        <v>70000</v>
      </c>
      <c r="I320" s="88"/>
      <c r="M320" s="114"/>
      <c r="O320" s="52"/>
    </row>
    <row r="321" spans="1:15" ht="30" customHeight="1" x14ac:dyDescent="0.25">
      <c r="A321" s="98">
        <f t="shared" si="15"/>
        <v>88</v>
      </c>
      <c r="B321" s="102" t="s">
        <v>346</v>
      </c>
      <c r="C321" s="32">
        <v>918.7</v>
      </c>
      <c r="D321" s="85">
        <f t="shared" si="14"/>
        <v>70.36</v>
      </c>
      <c r="E321" s="21">
        <v>0</v>
      </c>
      <c r="F321" s="22">
        <v>100000</v>
      </c>
      <c r="G321" s="86">
        <v>64639.732000000004</v>
      </c>
      <c r="H321" s="87">
        <v>70000</v>
      </c>
      <c r="I321" s="88"/>
      <c r="M321" s="114"/>
      <c r="O321" s="52"/>
    </row>
    <row r="322" spans="1:15" ht="29.25" customHeight="1" x14ac:dyDescent="0.25">
      <c r="A322" s="98">
        <f t="shared" si="15"/>
        <v>89</v>
      </c>
      <c r="B322" s="102" t="s">
        <v>347</v>
      </c>
      <c r="C322" s="32">
        <v>133</v>
      </c>
      <c r="D322" s="85">
        <f t="shared" si="14"/>
        <v>70.36</v>
      </c>
      <c r="E322" s="21">
        <v>0</v>
      </c>
      <c r="F322" s="22">
        <v>100000</v>
      </c>
      <c r="G322" s="86">
        <v>9357.8799999999992</v>
      </c>
      <c r="H322" s="87">
        <v>70000</v>
      </c>
      <c r="I322" s="88"/>
      <c r="M322" s="136"/>
      <c r="O322" s="52"/>
    </row>
    <row r="323" spans="1:15" ht="29.25" customHeight="1" x14ac:dyDescent="0.25">
      <c r="A323" s="98">
        <f t="shared" si="15"/>
        <v>90</v>
      </c>
      <c r="B323" s="102" t="s">
        <v>348</v>
      </c>
      <c r="C323" s="32">
        <v>547.6</v>
      </c>
      <c r="D323" s="85">
        <f t="shared" si="14"/>
        <v>70.36</v>
      </c>
      <c r="E323" s="21">
        <v>0</v>
      </c>
      <c r="F323" s="22">
        <v>100000</v>
      </c>
      <c r="G323" s="86">
        <v>38529.135999999999</v>
      </c>
      <c r="H323" s="87">
        <v>70000</v>
      </c>
      <c r="I323" s="88"/>
      <c r="M323" s="139"/>
      <c r="O323" s="52"/>
    </row>
    <row r="324" spans="1:15" ht="31.5" customHeight="1" x14ac:dyDescent="0.25">
      <c r="A324" s="98">
        <f t="shared" si="15"/>
        <v>91</v>
      </c>
      <c r="B324" s="102" t="s">
        <v>349</v>
      </c>
      <c r="C324" s="32">
        <v>460</v>
      </c>
      <c r="D324" s="85">
        <f t="shared" si="14"/>
        <v>70.36</v>
      </c>
      <c r="E324" s="63">
        <v>0</v>
      </c>
      <c r="F324" s="22">
        <v>100000</v>
      </c>
      <c r="G324" s="86">
        <v>32365.599999999999</v>
      </c>
      <c r="H324" s="87">
        <v>70000</v>
      </c>
      <c r="I324" s="88"/>
      <c r="M324" s="1" t="s">
        <v>492</v>
      </c>
      <c r="O324" s="52"/>
    </row>
    <row r="325" spans="1:15" ht="28.5" customHeight="1" x14ac:dyDescent="0.25">
      <c r="A325" s="98">
        <f t="shared" si="15"/>
        <v>92</v>
      </c>
      <c r="B325" s="102" t="s">
        <v>350</v>
      </c>
      <c r="C325" s="32">
        <v>918</v>
      </c>
      <c r="D325" s="85">
        <f t="shared" si="14"/>
        <v>70.36</v>
      </c>
      <c r="E325" s="21">
        <v>0</v>
      </c>
      <c r="F325" s="22">
        <v>100000</v>
      </c>
      <c r="G325" s="86">
        <v>64590.479999999996</v>
      </c>
      <c r="H325" s="87">
        <v>70000</v>
      </c>
      <c r="I325" s="88"/>
      <c r="O325" s="52"/>
    </row>
    <row r="326" spans="1:15" ht="30" customHeight="1" x14ac:dyDescent="0.25">
      <c r="A326" s="98">
        <f t="shared" si="15"/>
        <v>93</v>
      </c>
      <c r="B326" s="102" t="s">
        <v>351</v>
      </c>
      <c r="C326" s="32">
        <v>170.4</v>
      </c>
      <c r="D326" s="85">
        <f t="shared" si="14"/>
        <v>70.36</v>
      </c>
      <c r="E326" s="21">
        <v>0</v>
      </c>
      <c r="F326" s="22">
        <v>100000</v>
      </c>
      <c r="G326" s="86">
        <v>11989.344000000001</v>
      </c>
      <c r="H326" s="87">
        <v>70000</v>
      </c>
      <c r="I326" s="88"/>
      <c r="O326" s="52"/>
    </row>
    <row r="327" spans="1:15" ht="28.5" customHeight="1" x14ac:dyDescent="0.25">
      <c r="A327" s="98">
        <f t="shared" si="15"/>
        <v>94</v>
      </c>
      <c r="B327" s="102" t="s">
        <v>352</v>
      </c>
      <c r="C327" s="32">
        <v>161.4</v>
      </c>
      <c r="D327" s="85">
        <f t="shared" si="14"/>
        <v>70.36</v>
      </c>
      <c r="E327" s="21">
        <v>0</v>
      </c>
      <c r="F327" s="22">
        <v>100000</v>
      </c>
      <c r="G327" s="86">
        <v>11356.104000000001</v>
      </c>
      <c r="H327" s="87">
        <v>70000</v>
      </c>
      <c r="I327" s="88"/>
      <c r="O327" s="52"/>
    </row>
    <row r="328" spans="1:15" ht="29.25" customHeight="1" x14ac:dyDescent="0.25">
      <c r="A328" s="98">
        <f t="shared" si="15"/>
        <v>95</v>
      </c>
      <c r="B328" s="102" t="s">
        <v>353</v>
      </c>
      <c r="C328" s="32">
        <v>307.39999999999998</v>
      </c>
      <c r="D328" s="85">
        <f t="shared" si="14"/>
        <v>70.36</v>
      </c>
      <c r="E328" s="21">
        <v>0</v>
      </c>
      <c r="F328" s="22">
        <v>100000</v>
      </c>
      <c r="G328" s="86">
        <v>21628.663999999997</v>
      </c>
      <c r="H328" s="87">
        <v>70000</v>
      </c>
      <c r="I328" s="88"/>
      <c r="M328" s="114"/>
      <c r="O328" s="52"/>
    </row>
    <row r="329" spans="1:15" ht="26.25" customHeight="1" x14ac:dyDescent="0.25">
      <c r="A329" s="98">
        <f t="shared" si="15"/>
        <v>96</v>
      </c>
      <c r="B329" s="102" t="s">
        <v>354</v>
      </c>
      <c r="C329" s="32">
        <v>90</v>
      </c>
      <c r="D329" s="85">
        <f t="shared" si="14"/>
        <v>70.36</v>
      </c>
      <c r="E329" s="21">
        <v>0</v>
      </c>
      <c r="F329" s="22">
        <v>100000</v>
      </c>
      <c r="G329" s="86">
        <v>6332.4</v>
      </c>
      <c r="H329" s="87">
        <v>70000</v>
      </c>
      <c r="I329" s="88"/>
      <c r="M329" s="134"/>
      <c r="O329" s="52"/>
    </row>
    <row r="330" spans="1:15" ht="30" customHeight="1" x14ac:dyDescent="0.25">
      <c r="A330" s="98">
        <f t="shared" si="15"/>
        <v>97</v>
      </c>
      <c r="B330" s="102" t="s">
        <v>355</v>
      </c>
      <c r="C330" s="32">
        <v>262.5</v>
      </c>
      <c r="D330" s="85">
        <f t="shared" si="14"/>
        <v>70.36</v>
      </c>
      <c r="E330" s="21">
        <v>0</v>
      </c>
      <c r="F330" s="22">
        <v>100000</v>
      </c>
      <c r="G330" s="86">
        <v>18469.5</v>
      </c>
      <c r="H330" s="87">
        <v>70000</v>
      </c>
      <c r="I330" s="88"/>
      <c r="M330" s="47"/>
      <c r="O330" s="52"/>
    </row>
    <row r="331" spans="1:15" ht="28.5" customHeight="1" x14ac:dyDescent="0.25">
      <c r="A331" s="98">
        <f t="shared" si="15"/>
        <v>98</v>
      </c>
      <c r="B331" s="102" t="s">
        <v>356</v>
      </c>
      <c r="C331" s="32">
        <v>61.7</v>
      </c>
      <c r="D331" s="85">
        <f t="shared" si="14"/>
        <v>70.36</v>
      </c>
      <c r="E331" s="21">
        <v>0</v>
      </c>
      <c r="F331" s="22">
        <v>100000</v>
      </c>
      <c r="G331" s="86">
        <v>4341.2120000000004</v>
      </c>
      <c r="H331" s="87">
        <v>70000</v>
      </c>
      <c r="I331" s="88"/>
      <c r="M331" s="134"/>
      <c r="O331" s="52"/>
    </row>
    <row r="332" spans="1:15" ht="27.75" customHeight="1" x14ac:dyDescent="0.25">
      <c r="A332" s="98">
        <f t="shared" si="15"/>
        <v>99</v>
      </c>
      <c r="B332" s="102" t="s">
        <v>357</v>
      </c>
      <c r="C332" s="32">
        <v>283.60000000000002</v>
      </c>
      <c r="D332" s="85">
        <f t="shared" si="14"/>
        <v>70.36</v>
      </c>
      <c r="E332" s="21">
        <v>0</v>
      </c>
      <c r="F332" s="22">
        <v>100000</v>
      </c>
      <c r="G332" s="86">
        <v>19954.096000000001</v>
      </c>
      <c r="H332" s="87">
        <v>70000</v>
      </c>
      <c r="I332" s="88"/>
      <c r="M332" s="114"/>
      <c r="O332" s="52"/>
    </row>
    <row r="333" spans="1:15" ht="28.5" customHeight="1" x14ac:dyDescent="0.25">
      <c r="A333" s="98">
        <v>100</v>
      </c>
      <c r="B333" s="102" t="s">
        <v>358</v>
      </c>
      <c r="C333" s="32">
        <v>280.93</v>
      </c>
      <c r="D333" s="85">
        <f t="shared" si="14"/>
        <v>70.36</v>
      </c>
      <c r="E333" s="21">
        <v>0</v>
      </c>
      <c r="F333" s="22">
        <v>100000</v>
      </c>
      <c r="G333" s="86">
        <v>19766.234800000002</v>
      </c>
      <c r="H333" s="87">
        <v>70000</v>
      </c>
      <c r="I333" s="88"/>
      <c r="M333" s="114"/>
      <c r="O333" s="52"/>
    </row>
    <row r="334" spans="1:15" ht="28.5" customHeight="1" x14ac:dyDescent="0.25">
      <c r="A334" s="98">
        <f t="shared" si="15"/>
        <v>101</v>
      </c>
      <c r="B334" s="102" t="s">
        <v>359</v>
      </c>
      <c r="C334" s="32">
        <v>56.5</v>
      </c>
      <c r="D334" s="85">
        <f t="shared" si="14"/>
        <v>70.36</v>
      </c>
      <c r="E334" s="21">
        <v>0</v>
      </c>
      <c r="F334" s="22">
        <v>100000</v>
      </c>
      <c r="G334" s="86">
        <v>3975.34</v>
      </c>
      <c r="H334" s="87">
        <v>70000</v>
      </c>
      <c r="I334" s="88"/>
      <c r="M334" s="134"/>
      <c r="O334" s="52"/>
    </row>
    <row r="335" spans="1:15" ht="27" customHeight="1" x14ac:dyDescent="0.25">
      <c r="A335" s="98">
        <f t="shared" si="15"/>
        <v>102</v>
      </c>
      <c r="B335" s="102" t="s">
        <v>360</v>
      </c>
      <c r="C335" s="32">
        <v>313</v>
      </c>
      <c r="D335" s="85">
        <f t="shared" si="14"/>
        <v>70.36</v>
      </c>
      <c r="E335" s="21">
        <v>0</v>
      </c>
      <c r="F335" s="22">
        <v>100000</v>
      </c>
      <c r="G335" s="86">
        <v>22022.68</v>
      </c>
      <c r="H335" s="87">
        <v>70000</v>
      </c>
      <c r="I335" s="88"/>
      <c r="M335" s="134"/>
      <c r="O335" s="52"/>
    </row>
    <row r="336" spans="1:15" ht="28.5" customHeight="1" x14ac:dyDescent="0.25">
      <c r="A336" s="98">
        <f t="shared" si="15"/>
        <v>103</v>
      </c>
      <c r="B336" s="102" t="s">
        <v>361</v>
      </c>
      <c r="C336" s="32">
        <v>193.4</v>
      </c>
      <c r="D336" s="85">
        <f t="shared" si="14"/>
        <v>70.36</v>
      </c>
      <c r="E336" s="21">
        <v>0</v>
      </c>
      <c r="F336" s="22">
        <v>100000</v>
      </c>
      <c r="G336" s="86">
        <v>13607.624</v>
      </c>
      <c r="H336" s="87">
        <v>70000</v>
      </c>
      <c r="I336" s="88"/>
      <c r="M336" s="139"/>
      <c r="O336" s="52"/>
    </row>
    <row r="337" spans="1:15" ht="28.5" customHeight="1" x14ac:dyDescent="0.25">
      <c r="A337" s="98">
        <f t="shared" si="15"/>
        <v>104</v>
      </c>
      <c r="B337" s="102" t="s">
        <v>362</v>
      </c>
      <c r="C337" s="32">
        <v>486.2</v>
      </c>
      <c r="D337" s="85">
        <f t="shared" si="14"/>
        <v>70.36</v>
      </c>
      <c r="E337" s="21">
        <v>0</v>
      </c>
      <c r="F337" s="22">
        <v>100000</v>
      </c>
      <c r="G337" s="86">
        <v>34209.031999999999</v>
      </c>
      <c r="H337" s="87">
        <v>70000</v>
      </c>
      <c r="I337" s="88"/>
      <c r="M337" s="136"/>
      <c r="O337" s="52"/>
    </row>
    <row r="338" spans="1:15" ht="30" customHeight="1" x14ac:dyDescent="0.25">
      <c r="A338" s="98">
        <f t="shared" si="15"/>
        <v>105</v>
      </c>
      <c r="B338" s="102" t="s">
        <v>363</v>
      </c>
      <c r="C338" s="32">
        <v>496.8</v>
      </c>
      <c r="D338" s="85">
        <f t="shared" si="14"/>
        <v>70.36</v>
      </c>
      <c r="E338" s="21">
        <v>0</v>
      </c>
      <c r="F338" s="22">
        <v>100000</v>
      </c>
      <c r="G338" s="86">
        <v>34954.847999999998</v>
      </c>
      <c r="H338" s="87">
        <v>70000</v>
      </c>
      <c r="I338" s="88"/>
      <c r="M338" s="136"/>
      <c r="O338" s="52"/>
    </row>
    <row r="339" spans="1:15" ht="28.5" customHeight="1" x14ac:dyDescent="0.25">
      <c r="A339" s="98">
        <f t="shared" si="15"/>
        <v>106</v>
      </c>
      <c r="B339" s="102" t="s">
        <v>364</v>
      </c>
      <c r="C339" s="32">
        <v>242.2</v>
      </c>
      <c r="D339" s="85">
        <f t="shared" si="14"/>
        <v>70.36</v>
      </c>
      <c r="E339" s="21">
        <v>0</v>
      </c>
      <c r="F339" s="22">
        <v>100000</v>
      </c>
      <c r="G339" s="86">
        <v>17041.191999999999</v>
      </c>
      <c r="H339" s="87">
        <v>70000</v>
      </c>
      <c r="I339" s="88"/>
      <c r="M339" s="136"/>
      <c r="O339" s="52"/>
    </row>
    <row r="340" spans="1:15" ht="29.25" customHeight="1" x14ac:dyDescent="0.25">
      <c r="A340" s="98">
        <f t="shared" si="15"/>
        <v>107</v>
      </c>
      <c r="B340" s="102" t="s">
        <v>365</v>
      </c>
      <c r="C340" s="32">
        <v>60.4</v>
      </c>
      <c r="D340" s="85">
        <f t="shared" si="14"/>
        <v>70.36</v>
      </c>
      <c r="E340" s="21">
        <v>0</v>
      </c>
      <c r="F340" s="22">
        <v>100000</v>
      </c>
      <c r="G340" s="86">
        <v>4249.7439999999997</v>
      </c>
      <c r="H340" s="87">
        <v>70000</v>
      </c>
      <c r="I340" s="88"/>
      <c r="M340" s="136"/>
      <c r="O340" s="52"/>
    </row>
    <row r="341" spans="1:15" ht="29.25" customHeight="1" x14ac:dyDescent="0.25">
      <c r="A341" s="98">
        <f t="shared" si="15"/>
        <v>108</v>
      </c>
      <c r="B341" s="102" t="s">
        <v>366</v>
      </c>
      <c r="C341" s="32">
        <v>216.7</v>
      </c>
      <c r="D341" s="85">
        <f t="shared" si="14"/>
        <v>70.36</v>
      </c>
      <c r="E341" s="21">
        <v>0</v>
      </c>
      <c r="F341" s="22">
        <v>100000</v>
      </c>
      <c r="G341" s="86">
        <v>15247.011999999999</v>
      </c>
      <c r="H341" s="87">
        <v>70000</v>
      </c>
      <c r="I341" s="88"/>
      <c r="M341" s="47"/>
      <c r="O341" s="52"/>
    </row>
    <row r="342" spans="1:15" ht="27.75" customHeight="1" x14ac:dyDescent="0.25">
      <c r="A342" s="98">
        <f t="shared" si="15"/>
        <v>109</v>
      </c>
      <c r="B342" s="102" t="s">
        <v>367</v>
      </c>
      <c r="C342" s="32">
        <v>362.4</v>
      </c>
      <c r="D342" s="85">
        <f t="shared" si="14"/>
        <v>70.36</v>
      </c>
      <c r="E342" s="21">
        <v>0</v>
      </c>
      <c r="F342" s="22">
        <v>100000</v>
      </c>
      <c r="G342" s="86">
        <v>25498.464</v>
      </c>
      <c r="H342" s="87">
        <v>70000</v>
      </c>
      <c r="I342" s="88"/>
      <c r="M342" s="26"/>
      <c r="N342" s="37"/>
      <c r="O342" s="52"/>
    </row>
    <row r="343" spans="1:15" ht="29.25" customHeight="1" x14ac:dyDescent="0.25">
      <c r="A343" s="98">
        <f t="shared" si="15"/>
        <v>110</v>
      </c>
      <c r="B343" s="102" t="s">
        <v>368</v>
      </c>
      <c r="C343" s="32">
        <v>80.7</v>
      </c>
      <c r="D343" s="85">
        <f t="shared" si="14"/>
        <v>70.36</v>
      </c>
      <c r="E343" s="21">
        <v>0</v>
      </c>
      <c r="F343" s="22">
        <v>100000</v>
      </c>
      <c r="G343" s="86">
        <v>5678.0520000000006</v>
      </c>
      <c r="H343" s="87">
        <v>70000</v>
      </c>
      <c r="I343" s="88"/>
      <c r="M343" s="52"/>
      <c r="O343" s="52"/>
    </row>
    <row r="344" spans="1:15" ht="27.75" customHeight="1" x14ac:dyDescent="0.25">
      <c r="A344" s="98">
        <f t="shared" si="15"/>
        <v>111</v>
      </c>
      <c r="B344" s="102" t="s">
        <v>369</v>
      </c>
      <c r="C344" s="32">
        <v>90.4</v>
      </c>
      <c r="D344" s="85">
        <f t="shared" si="14"/>
        <v>70.36</v>
      </c>
      <c r="E344" s="21">
        <v>0</v>
      </c>
      <c r="F344" s="22">
        <v>100000</v>
      </c>
      <c r="G344" s="86">
        <v>6360.5440000000008</v>
      </c>
      <c r="H344" s="87">
        <v>70000</v>
      </c>
      <c r="I344" s="88"/>
      <c r="M344" s="52"/>
      <c r="O344" s="52"/>
    </row>
    <row r="345" spans="1:15" ht="27" customHeight="1" x14ac:dyDescent="0.25">
      <c r="A345" s="98">
        <f t="shared" si="15"/>
        <v>112</v>
      </c>
      <c r="B345" s="102" t="s">
        <v>370</v>
      </c>
      <c r="C345" s="32">
        <v>129.69999999999999</v>
      </c>
      <c r="D345" s="85">
        <f t="shared" si="14"/>
        <v>70.36</v>
      </c>
      <c r="E345" s="21">
        <v>0</v>
      </c>
      <c r="F345" s="22">
        <v>100000</v>
      </c>
      <c r="G345" s="86">
        <v>9125.6919999999991</v>
      </c>
      <c r="H345" s="87">
        <v>70000</v>
      </c>
      <c r="I345" s="88"/>
      <c r="M345" s="52"/>
      <c r="O345" s="52"/>
    </row>
    <row r="346" spans="1:15" ht="28.5" customHeight="1" x14ac:dyDescent="0.25">
      <c r="A346" s="98">
        <f t="shared" si="15"/>
        <v>113</v>
      </c>
      <c r="B346" s="102" t="s">
        <v>371</v>
      </c>
      <c r="C346" s="32">
        <v>22.3</v>
      </c>
      <c r="D346" s="85">
        <f t="shared" si="14"/>
        <v>70.36</v>
      </c>
      <c r="E346" s="21">
        <v>0</v>
      </c>
      <c r="F346" s="22">
        <v>100000</v>
      </c>
      <c r="G346" s="86">
        <v>1569.028</v>
      </c>
      <c r="H346" s="87">
        <v>70000</v>
      </c>
      <c r="I346" s="88"/>
      <c r="M346" s="47"/>
      <c r="O346" s="52"/>
    </row>
    <row r="347" spans="1:15" ht="30" customHeight="1" x14ac:dyDescent="0.25">
      <c r="A347" s="98">
        <f t="shared" si="15"/>
        <v>114</v>
      </c>
      <c r="B347" s="102" t="s">
        <v>372</v>
      </c>
      <c r="C347" s="32">
        <v>53.5</v>
      </c>
      <c r="D347" s="85">
        <f t="shared" si="14"/>
        <v>70.36</v>
      </c>
      <c r="E347" s="21">
        <v>0</v>
      </c>
      <c r="F347" s="22">
        <v>100000</v>
      </c>
      <c r="G347" s="86">
        <v>3764.2599999999998</v>
      </c>
      <c r="H347" s="87">
        <v>70000</v>
      </c>
      <c r="I347" s="88"/>
      <c r="M347" s="134"/>
      <c r="O347" s="52"/>
    </row>
    <row r="348" spans="1:15" ht="28.5" customHeight="1" x14ac:dyDescent="0.25">
      <c r="A348" s="98">
        <f t="shared" si="15"/>
        <v>115</v>
      </c>
      <c r="B348" s="102" t="s">
        <v>373</v>
      </c>
      <c r="C348" s="32">
        <v>47.4</v>
      </c>
      <c r="D348" s="85">
        <f t="shared" si="14"/>
        <v>70.36</v>
      </c>
      <c r="E348" s="21">
        <v>0</v>
      </c>
      <c r="F348" s="22">
        <v>100000</v>
      </c>
      <c r="G348" s="86">
        <v>3335.0639999999999</v>
      </c>
      <c r="H348" s="87">
        <v>70000</v>
      </c>
      <c r="I348" s="88"/>
      <c r="M348" s="134"/>
      <c r="O348" s="52"/>
    </row>
    <row r="349" spans="1:15" ht="30.75" customHeight="1" x14ac:dyDescent="0.25">
      <c r="A349" s="98">
        <f t="shared" si="15"/>
        <v>116</v>
      </c>
      <c r="B349" s="102" t="s">
        <v>374</v>
      </c>
      <c r="C349" s="32">
        <v>195.5</v>
      </c>
      <c r="D349" s="85">
        <f t="shared" si="14"/>
        <v>70.36</v>
      </c>
      <c r="E349" s="21">
        <v>0</v>
      </c>
      <c r="F349" s="22">
        <v>100000</v>
      </c>
      <c r="G349" s="86">
        <v>13755.38</v>
      </c>
      <c r="H349" s="87">
        <v>70000</v>
      </c>
      <c r="I349" s="88"/>
      <c r="M349" s="26"/>
      <c r="O349" s="52"/>
    </row>
    <row r="350" spans="1:15" ht="29.25" customHeight="1" x14ac:dyDescent="0.25">
      <c r="A350" s="98">
        <f t="shared" si="15"/>
        <v>117</v>
      </c>
      <c r="B350" s="102" t="s">
        <v>375</v>
      </c>
      <c r="C350" s="32">
        <v>58.1</v>
      </c>
      <c r="D350" s="85">
        <f t="shared" si="14"/>
        <v>70.36</v>
      </c>
      <c r="E350" s="21">
        <v>0</v>
      </c>
      <c r="F350" s="22">
        <v>100000</v>
      </c>
      <c r="G350" s="86">
        <v>4087.9160000000002</v>
      </c>
      <c r="H350" s="87">
        <v>70000</v>
      </c>
      <c r="I350" s="88"/>
      <c r="M350" s="26"/>
      <c r="O350" s="52"/>
    </row>
    <row r="351" spans="1:15" ht="30.75" customHeight="1" x14ac:dyDescent="0.25">
      <c r="A351" s="98">
        <f t="shared" si="15"/>
        <v>118</v>
      </c>
      <c r="B351" s="102" t="s">
        <v>376</v>
      </c>
      <c r="C351" s="32">
        <v>279.7</v>
      </c>
      <c r="D351" s="85">
        <f t="shared" si="14"/>
        <v>70.36</v>
      </c>
      <c r="E351" s="21">
        <v>0</v>
      </c>
      <c r="F351" s="22">
        <v>100000</v>
      </c>
      <c r="G351" s="86">
        <v>19679.691999999999</v>
      </c>
      <c r="H351" s="87">
        <v>70000</v>
      </c>
      <c r="I351" s="88"/>
      <c r="M351" s="52"/>
      <c r="O351" s="52"/>
    </row>
    <row r="352" spans="1:15" ht="26.25" customHeight="1" x14ac:dyDescent="0.25">
      <c r="A352" s="98">
        <f t="shared" si="15"/>
        <v>119</v>
      </c>
      <c r="B352" s="102" t="s">
        <v>377</v>
      </c>
      <c r="C352" s="32">
        <v>85.7</v>
      </c>
      <c r="D352" s="85">
        <f t="shared" si="14"/>
        <v>70.36</v>
      </c>
      <c r="E352" s="21">
        <v>0</v>
      </c>
      <c r="F352" s="22">
        <v>100000</v>
      </c>
      <c r="G352" s="86">
        <v>6029.8519999999999</v>
      </c>
      <c r="H352" s="87">
        <v>70000</v>
      </c>
      <c r="I352" s="88"/>
      <c r="M352" s="139"/>
      <c r="O352" s="52"/>
    </row>
    <row r="353" spans="1:15" ht="29.25" customHeight="1" x14ac:dyDescent="0.25">
      <c r="A353" s="98">
        <f t="shared" si="15"/>
        <v>120</v>
      </c>
      <c r="B353" s="102" t="s">
        <v>378</v>
      </c>
      <c r="C353" s="32">
        <v>401.8</v>
      </c>
      <c r="D353" s="85">
        <f t="shared" si="14"/>
        <v>70.36</v>
      </c>
      <c r="E353" s="21">
        <v>0</v>
      </c>
      <c r="F353" s="22">
        <v>100000</v>
      </c>
      <c r="G353" s="86">
        <v>28270.648000000001</v>
      </c>
      <c r="H353" s="87">
        <v>70000</v>
      </c>
      <c r="I353" s="88"/>
      <c r="M353" s="47"/>
      <c r="O353" s="52"/>
    </row>
    <row r="354" spans="1:15" ht="27.75" customHeight="1" x14ac:dyDescent="0.25">
      <c r="A354" s="98">
        <f t="shared" si="15"/>
        <v>121</v>
      </c>
      <c r="B354" s="102" t="s">
        <v>379</v>
      </c>
      <c r="C354" s="32">
        <v>99.5</v>
      </c>
      <c r="D354" s="85">
        <f t="shared" si="14"/>
        <v>70.36</v>
      </c>
      <c r="E354" s="21">
        <v>0</v>
      </c>
      <c r="F354" s="22">
        <v>100000</v>
      </c>
      <c r="G354" s="86">
        <v>7000.82</v>
      </c>
      <c r="H354" s="87">
        <v>70000</v>
      </c>
      <c r="I354" s="88"/>
      <c r="M354" s="26"/>
      <c r="O354" s="52"/>
    </row>
    <row r="355" spans="1:15" ht="27.75" customHeight="1" x14ac:dyDescent="0.25">
      <c r="A355" s="98">
        <f t="shared" si="15"/>
        <v>122</v>
      </c>
      <c r="B355" s="102" t="s">
        <v>380</v>
      </c>
      <c r="C355" s="32">
        <v>31.5</v>
      </c>
      <c r="D355" s="85">
        <f t="shared" si="14"/>
        <v>70.36</v>
      </c>
      <c r="E355" s="21">
        <v>0</v>
      </c>
      <c r="F355" s="22">
        <v>100000</v>
      </c>
      <c r="G355" s="86">
        <v>2216.34</v>
      </c>
      <c r="H355" s="87">
        <v>70000</v>
      </c>
      <c r="I355" s="88"/>
      <c r="M355" s="47"/>
      <c r="O355" s="52"/>
    </row>
    <row r="356" spans="1:15" ht="27.75" customHeight="1" x14ac:dyDescent="0.25">
      <c r="A356" s="98">
        <f t="shared" si="15"/>
        <v>123</v>
      </c>
      <c r="B356" s="102" t="s">
        <v>381</v>
      </c>
      <c r="C356" s="32">
        <v>44</v>
      </c>
      <c r="D356" s="85">
        <f t="shared" si="14"/>
        <v>70.36</v>
      </c>
      <c r="E356" s="21">
        <v>0</v>
      </c>
      <c r="F356" s="22">
        <v>100000</v>
      </c>
      <c r="G356" s="86">
        <v>3095.84</v>
      </c>
      <c r="H356" s="87">
        <v>70000</v>
      </c>
      <c r="I356" s="88"/>
      <c r="M356" s="114"/>
      <c r="O356" s="52"/>
    </row>
    <row r="357" spans="1:15" ht="28.5" customHeight="1" x14ac:dyDescent="0.25">
      <c r="A357" s="98">
        <f t="shared" si="15"/>
        <v>124</v>
      </c>
      <c r="B357" s="102" t="s">
        <v>382</v>
      </c>
      <c r="C357" s="32">
        <v>211.6</v>
      </c>
      <c r="D357" s="85">
        <f t="shared" si="14"/>
        <v>70.36</v>
      </c>
      <c r="E357" s="21">
        <v>0</v>
      </c>
      <c r="F357" s="22">
        <v>100000</v>
      </c>
      <c r="G357" s="86">
        <v>14888.175999999999</v>
      </c>
      <c r="H357" s="87">
        <v>70000</v>
      </c>
      <c r="I357" s="88"/>
      <c r="M357" s="139"/>
      <c r="O357" s="52"/>
    </row>
    <row r="358" spans="1:15" ht="28.5" customHeight="1" x14ac:dyDescent="0.25">
      <c r="A358" s="98">
        <f t="shared" si="15"/>
        <v>125</v>
      </c>
      <c r="B358" s="102" t="s">
        <v>383</v>
      </c>
      <c r="C358" s="32">
        <v>135</v>
      </c>
      <c r="D358" s="85">
        <f t="shared" si="14"/>
        <v>70.36</v>
      </c>
      <c r="E358" s="21">
        <v>0</v>
      </c>
      <c r="F358" s="22">
        <v>100000</v>
      </c>
      <c r="G358" s="86">
        <v>9498.6</v>
      </c>
      <c r="H358" s="87">
        <v>70000</v>
      </c>
      <c r="I358" s="88"/>
      <c r="M358" s="114"/>
      <c r="O358" s="52"/>
    </row>
    <row r="359" spans="1:15" ht="29.25" customHeight="1" x14ac:dyDescent="0.25">
      <c r="A359" s="98">
        <f t="shared" si="15"/>
        <v>126</v>
      </c>
      <c r="B359" s="102" t="s">
        <v>384</v>
      </c>
      <c r="C359" s="32">
        <v>116.5</v>
      </c>
      <c r="D359" s="85">
        <f t="shared" si="14"/>
        <v>70.36</v>
      </c>
      <c r="E359" s="21">
        <v>0</v>
      </c>
      <c r="F359" s="22">
        <v>100000</v>
      </c>
      <c r="G359" s="86">
        <v>8196.94</v>
      </c>
      <c r="H359" s="87">
        <v>70000</v>
      </c>
      <c r="I359" s="88"/>
      <c r="M359" s="134"/>
      <c r="O359" s="52"/>
    </row>
    <row r="360" spans="1:15" ht="29.25" customHeight="1" x14ac:dyDescent="0.25">
      <c r="A360" s="98">
        <f t="shared" si="15"/>
        <v>127</v>
      </c>
      <c r="B360" s="102" t="s">
        <v>385</v>
      </c>
      <c r="C360" s="32">
        <v>140</v>
      </c>
      <c r="D360" s="85">
        <f t="shared" si="14"/>
        <v>70.36</v>
      </c>
      <c r="E360" s="21">
        <v>0</v>
      </c>
      <c r="F360" s="22">
        <v>100000</v>
      </c>
      <c r="G360" s="86">
        <v>9850.4</v>
      </c>
      <c r="H360" s="87">
        <v>70000</v>
      </c>
      <c r="I360" s="88"/>
      <c r="M360" s="114"/>
      <c r="O360" s="52"/>
    </row>
    <row r="361" spans="1:15" ht="30" customHeight="1" x14ac:dyDescent="0.25">
      <c r="A361" s="98">
        <f t="shared" si="15"/>
        <v>128</v>
      </c>
      <c r="B361" s="102" t="s">
        <v>386</v>
      </c>
      <c r="C361" s="32">
        <v>82.45</v>
      </c>
      <c r="D361" s="85">
        <f t="shared" si="14"/>
        <v>70.36</v>
      </c>
      <c r="E361" s="21">
        <v>0</v>
      </c>
      <c r="F361" s="22">
        <v>100000</v>
      </c>
      <c r="G361" s="86">
        <v>5801.1819999999998</v>
      </c>
      <c r="H361" s="87">
        <v>70000</v>
      </c>
      <c r="I361" s="88"/>
      <c r="M361" s="114"/>
      <c r="O361" s="52"/>
    </row>
    <row r="362" spans="1:15" ht="21.75" customHeight="1" x14ac:dyDescent="0.25">
      <c r="A362" s="165" t="s">
        <v>387</v>
      </c>
      <c r="B362" s="166"/>
      <c r="C362" s="166"/>
      <c r="D362" s="166"/>
      <c r="E362" s="166"/>
      <c r="F362" s="166"/>
      <c r="G362" s="97"/>
      <c r="H362" s="97">
        <v>3521897.04</v>
      </c>
      <c r="I362" s="88"/>
      <c r="L362" s="80">
        <f>SUM(C363:C399)</f>
        <v>33955.46</v>
      </c>
    </row>
    <row r="363" spans="1:15" ht="29.25" customHeight="1" x14ac:dyDescent="0.25">
      <c r="A363" s="103">
        <v>1</v>
      </c>
      <c r="B363" s="104" t="s">
        <v>388</v>
      </c>
      <c r="C363" s="32">
        <v>594</v>
      </c>
      <c r="D363" s="85">
        <f t="shared" ref="D363:D399" si="16">$D$6</f>
        <v>70.36</v>
      </c>
      <c r="E363" s="21">
        <v>0</v>
      </c>
      <c r="F363" s="22">
        <v>100000</v>
      </c>
      <c r="G363" s="86">
        <v>41793.839999999997</v>
      </c>
      <c r="H363" s="87">
        <v>70000</v>
      </c>
      <c r="I363" s="88"/>
    </row>
    <row r="364" spans="1:15" ht="29.25" customHeight="1" x14ac:dyDescent="0.25">
      <c r="A364" s="103">
        <f>A363+1</f>
        <v>2</v>
      </c>
      <c r="B364" s="104" t="s">
        <v>389</v>
      </c>
      <c r="C364" s="32">
        <v>871</v>
      </c>
      <c r="D364" s="85">
        <f t="shared" si="16"/>
        <v>70.36</v>
      </c>
      <c r="E364" s="21">
        <v>0</v>
      </c>
      <c r="F364" s="22">
        <v>100000</v>
      </c>
      <c r="G364" s="86">
        <v>61283.56</v>
      </c>
      <c r="H364" s="87">
        <v>70000</v>
      </c>
      <c r="I364" s="88"/>
    </row>
    <row r="365" spans="1:15" ht="27" customHeight="1" x14ac:dyDescent="0.25">
      <c r="A365" s="103">
        <f t="shared" ref="A365:A399" si="17">A364+1</f>
        <v>3</v>
      </c>
      <c r="B365" s="104" t="s">
        <v>390</v>
      </c>
      <c r="C365" s="32">
        <v>648.4</v>
      </c>
      <c r="D365" s="85">
        <f t="shared" si="16"/>
        <v>70.36</v>
      </c>
      <c r="E365" s="21">
        <v>0</v>
      </c>
      <c r="F365" s="22">
        <v>100000</v>
      </c>
      <c r="G365" s="86">
        <v>45621.423999999999</v>
      </c>
      <c r="H365" s="87">
        <v>70000</v>
      </c>
      <c r="I365" s="88"/>
    </row>
    <row r="366" spans="1:15" ht="28.5" customHeight="1" x14ac:dyDescent="0.25">
      <c r="A366" s="103">
        <f t="shared" si="17"/>
        <v>4</v>
      </c>
      <c r="B366" s="104" t="s">
        <v>391</v>
      </c>
      <c r="C366" s="32">
        <v>426.6</v>
      </c>
      <c r="D366" s="85">
        <f t="shared" si="16"/>
        <v>70.36</v>
      </c>
      <c r="E366" s="21">
        <v>0</v>
      </c>
      <c r="F366" s="22">
        <v>100000</v>
      </c>
      <c r="G366" s="86">
        <v>30015.576000000001</v>
      </c>
      <c r="H366" s="87">
        <v>70000</v>
      </c>
      <c r="I366" s="88"/>
    </row>
    <row r="367" spans="1:15" ht="26.25" customHeight="1" x14ac:dyDescent="0.25">
      <c r="A367" s="103">
        <f t="shared" si="17"/>
        <v>5</v>
      </c>
      <c r="B367" s="104" t="s">
        <v>392</v>
      </c>
      <c r="C367" s="32">
        <v>511.2</v>
      </c>
      <c r="D367" s="85">
        <f t="shared" si="16"/>
        <v>70.36</v>
      </c>
      <c r="E367" s="21">
        <v>0</v>
      </c>
      <c r="F367" s="22">
        <v>100000</v>
      </c>
      <c r="G367" s="86">
        <v>35968.031999999999</v>
      </c>
      <c r="H367" s="87">
        <v>70000</v>
      </c>
      <c r="I367" s="88"/>
    </row>
    <row r="368" spans="1:15" ht="26.25" customHeight="1" x14ac:dyDescent="0.25">
      <c r="A368" s="103">
        <f t="shared" si="17"/>
        <v>6</v>
      </c>
      <c r="B368" s="104" t="s">
        <v>393</v>
      </c>
      <c r="C368" s="32">
        <v>1051</v>
      </c>
      <c r="D368" s="85">
        <f t="shared" si="16"/>
        <v>70.36</v>
      </c>
      <c r="E368" s="21">
        <v>0</v>
      </c>
      <c r="F368" s="22">
        <v>100000</v>
      </c>
      <c r="G368" s="86">
        <v>73948.36</v>
      </c>
      <c r="H368" s="87">
        <v>73948.36</v>
      </c>
      <c r="I368" s="88"/>
    </row>
    <row r="369" spans="1:9" ht="27" customHeight="1" x14ac:dyDescent="0.25">
      <c r="A369" s="103">
        <f t="shared" si="17"/>
        <v>7</v>
      </c>
      <c r="B369" s="104" t="s">
        <v>394</v>
      </c>
      <c r="C369" s="32">
        <v>200</v>
      </c>
      <c r="D369" s="85">
        <f t="shared" si="16"/>
        <v>70.36</v>
      </c>
      <c r="E369" s="21">
        <v>0</v>
      </c>
      <c r="F369" s="22">
        <v>100000</v>
      </c>
      <c r="G369" s="86">
        <v>14072</v>
      </c>
      <c r="H369" s="87">
        <v>70000</v>
      </c>
      <c r="I369" s="88"/>
    </row>
    <row r="370" spans="1:9" ht="27.75" customHeight="1" x14ac:dyDescent="0.25">
      <c r="A370" s="103">
        <f t="shared" si="17"/>
        <v>8</v>
      </c>
      <c r="B370" s="104" t="s">
        <v>395</v>
      </c>
      <c r="C370" s="32">
        <v>427</v>
      </c>
      <c r="D370" s="85">
        <f t="shared" si="16"/>
        <v>70.36</v>
      </c>
      <c r="E370" s="21">
        <v>0</v>
      </c>
      <c r="F370" s="22">
        <v>100000</v>
      </c>
      <c r="G370" s="86">
        <v>30043.72</v>
      </c>
      <c r="H370" s="87">
        <v>70000</v>
      </c>
      <c r="I370" s="88"/>
    </row>
    <row r="371" spans="1:9" ht="27.75" customHeight="1" x14ac:dyDescent="0.25">
      <c r="A371" s="103">
        <f t="shared" si="17"/>
        <v>9</v>
      </c>
      <c r="B371" s="104" t="s">
        <v>396</v>
      </c>
      <c r="C371" s="32">
        <v>2500</v>
      </c>
      <c r="D371" s="85">
        <f t="shared" si="16"/>
        <v>70.36</v>
      </c>
      <c r="E371" s="21">
        <v>0</v>
      </c>
      <c r="F371" s="22">
        <v>100000</v>
      </c>
      <c r="G371" s="86">
        <v>175900</v>
      </c>
      <c r="H371" s="87">
        <v>175900</v>
      </c>
      <c r="I371" s="88"/>
    </row>
    <row r="372" spans="1:9" ht="27.75" customHeight="1" x14ac:dyDescent="0.25">
      <c r="A372" s="103">
        <f t="shared" si="17"/>
        <v>10</v>
      </c>
      <c r="B372" s="104" t="s">
        <v>397</v>
      </c>
      <c r="C372" s="32">
        <v>145</v>
      </c>
      <c r="D372" s="85">
        <f t="shared" si="16"/>
        <v>70.36</v>
      </c>
      <c r="E372" s="21">
        <v>0</v>
      </c>
      <c r="F372" s="22">
        <v>100000</v>
      </c>
      <c r="G372" s="86">
        <v>10202.200000000001</v>
      </c>
      <c r="H372" s="87">
        <v>70000</v>
      </c>
      <c r="I372" s="88"/>
    </row>
    <row r="373" spans="1:9" ht="30" customHeight="1" x14ac:dyDescent="0.25">
      <c r="A373" s="103">
        <f t="shared" si="17"/>
        <v>11</v>
      </c>
      <c r="B373" s="104" t="s">
        <v>398</v>
      </c>
      <c r="C373" s="32">
        <v>206</v>
      </c>
      <c r="D373" s="85">
        <f t="shared" si="16"/>
        <v>70.36</v>
      </c>
      <c r="E373" s="21">
        <v>0</v>
      </c>
      <c r="F373" s="22">
        <v>100000</v>
      </c>
      <c r="G373" s="86">
        <v>14494.16</v>
      </c>
      <c r="H373" s="87">
        <v>70000</v>
      </c>
      <c r="I373" s="88"/>
    </row>
    <row r="374" spans="1:9" ht="29.25" customHeight="1" x14ac:dyDescent="0.25">
      <c r="A374" s="103">
        <f t="shared" si="17"/>
        <v>12</v>
      </c>
      <c r="B374" s="104" t="s">
        <v>399</v>
      </c>
      <c r="C374" s="32">
        <v>826</v>
      </c>
      <c r="D374" s="85">
        <f t="shared" si="16"/>
        <v>70.36</v>
      </c>
      <c r="E374" s="21">
        <v>0</v>
      </c>
      <c r="F374" s="22">
        <v>100000</v>
      </c>
      <c r="G374" s="86">
        <v>58117.36</v>
      </c>
      <c r="H374" s="87">
        <v>70000</v>
      </c>
      <c r="I374" s="88"/>
    </row>
    <row r="375" spans="1:9" ht="30" customHeight="1" x14ac:dyDescent="0.25">
      <c r="A375" s="103">
        <f t="shared" si="17"/>
        <v>13</v>
      </c>
      <c r="B375" s="104" t="s">
        <v>400</v>
      </c>
      <c r="C375" s="32">
        <v>165</v>
      </c>
      <c r="D375" s="85">
        <f t="shared" si="16"/>
        <v>70.36</v>
      </c>
      <c r="E375" s="21">
        <v>0</v>
      </c>
      <c r="F375" s="22">
        <v>100000</v>
      </c>
      <c r="G375" s="86">
        <v>11609.4</v>
      </c>
      <c r="H375" s="87">
        <v>70000</v>
      </c>
      <c r="I375" s="88"/>
    </row>
    <row r="376" spans="1:9" ht="29.25" customHeight="1" x14ac:dyDescent="0.25">
      <c r="A376" s="103">
        <f t="shared" si="17"/>
        <v>14</v>
      </c>
      <c r="B376" s="104" t="s">
        <v>401</v>
      </c>
      <c r="C376" s="32">
        <v>1128</v>
      </c>
      <c r="D376" s="85">
        <f t="shared" si="16"/>
        <v>70.36</v>
      </c>
      <c r="E376" s="21">
        <v>0</v>
      </c>
      <c r="F376" s="22">
        <v>100000</v>
      </c>
      <c r="G376" s="86">
        <v>79366.080000000002</v>
      </c>
      <c r="H376" s="87">
        <v>79366.080000000002</v>
      </c>
      <c r="I376" s="88"/>
    </row>
    <row r="377" spans="1:9" ht="30" customHeight="1" x14ac:dyDescent="0.25">
      <c r="A377" s="103">
        <f t="shared" si="17"/>
        <v>15</v>
      </c>
      <c r="B377" s="104" t="s">
        <v>402</v>
      </c>
      <c r="C377" s="32">
        <v>322</v>
      </c>
      <c r="D377" s="85">
        <f t="shared" si="16"/>
        <v>70.36</v>
      </c>
      <c r="E377" s="21">
        <v>0</v>
      </c>
      <c r="F377" s="22">
        <v>100000</v>
      </c>
      <c r="G377" s="86">
        <v>22655.919999999998</v>
      </c>
      <c r="H377" s="87">
        <v>70000</v>
      </c>
      <c r="I377" s="88"/>
    </row>
    <row r="378" spans="1:9" ht="30" customHeight="1" x14ac:dyDescent="0.25">
      <c r="A378" s="103">
        <f t="shared" si="17"/>
        <v>16</v>
      </c>
      <c r="B378" s="104" t="s">
        <v>403</v>
      </c>
      <c r="C378" s="32">
        <v>934</v>
      </c>
      <c r="D378" s="85">
        <f t="shared" si="16"/>
        <v>70.36</v>
      </c>
      <c r="E378" s="21">
        <v>0</v>
      </c>
      <c r="F378" s="22">
        <v>100000</v>
      </c>
      <c r="G378" s="86">
        <v>65716.240000000005</v>
      </c>
      <c r="H378" s="87">
        <v>70000</v>
      </c>
      <c r="I378" s="88"/>
    </row>
    <row r="379" spans="1:9" ht="29.25" customHeight="1" x14ac:dyDescent="0.25">
      <c r="A379" s="103">
        <f t="shared" si="17"/>
        <v>17</v>
      </c>
      <c r="B379" s="104" t="s">
        <v>404</v>
      </c>
      <c r="C379" s="32">
        <v>444.1</v>
      </c>
      <c r="D379" s="85">
        <f t="shared" si="16"/>
        <v>70.36</v>
      </c>
      <c r="E379" s="21">
        <v>0</v>
      </c>
      <c r="F379" s="22">
        <v>100000</v>
      </c>
      <c r="G379" s="86">
        <v>31246.876</v>
      </c>
      <c r="H379" s="87">
        <v>70000</v>
      </c>
      <c r="I379" s="88"/>
    </row>
    <row r="380" spans="1:9" ht="28.5" customHeight="1" x14ac:dyDescent="0.25">
      <c r="A380" s="103">
        <f t="shared" si="17"/>
        <v>18</v>
      </c>
      <c r="B380" s="104" t="s">
        <v>405</v>
      </c>
      <c r="C380" s="32">
        <v>760.2</v>
      </c>
      <c r="D380" s="85">
        <f t="shared" si="16"/>
        <v>70.36</v>
      </c>
      <c r="E380" s="21">
        <v>0</v>
      </c>
      <c r="F380" s="22">
        <v>100000</v>
      </c>
      <c r="G380" s="86">
        <v>53487.672000000006</v>
      </c>
      <c r="H380" s="87">
        <v>70000</v>
      </c>
      <c r="I380" s="88"/>
    </row>
    <row r="381" spans="1:9" ht="30" customHeight="1" x14ac:dyDescent="0.25">
      <c r="A381" s="103">
        <f t="shared" si="17"/>
        <v>19</v>
      </c>
      <c r="B381" s="104" t="s">
        <v>406</v>
      </c>
      <c r="C381" s="32">
        <v>83</v>
      </c>
      <c r="D381" s="85">
        <f t="shared" si="16"/>
        <v>70.36</v>
      </c>
      <c r="E381" s="21">
        <v>0</v>
      </c>
      <c r="F381" s="22">
        <v>100000</v>
      </c>
      <c r="G381" s="86">
        <v>5839.88</v>
      </c>
      <c r="H381" s="87">
        <v>70000</v>
      </c>
      <c r="I381" s="88"/>
    </row>
    <row r="382" spans="1:9" ht="29.25" customHeight="1" x14ac:dyDescent="0.25">
      <c r="A382" s="103">
        <f t="shared" si="17"/>
        <v>20</v>
      </c>
      <c r="B382" s="104" t="s">
        <v>407</v>
      </c>
      <c r="C382" s="32">
        <v>119</v>
      </c>
      <c r="D382" s="85">
        <f t="shared" si="16"/>
        <v>70.36</v>
      </c>
      <c r="E382" s="63">
        <v>0</v>
      </c>
      <c r="F382" s="22">
        <v>100000</v>
      </c>
      <c r="G382" s="86">
        <v>8372.84</v>
      </c>
      <c r="H382" s="87">
        <v>70000</v>
      </c>
      <c r="I382" s="88"/>
    </row>
    <row r="383" spans="1:9" ht="30" customHeight="1" x14ac:dyDescent="0.25">
      <c r="A383" s="103">
        <f t="shared" si="17"/>
        <v>21</v>
      </c>
      <c r="B383" s="104" t="s">
        <v>408</v>
      </c>
      <c r="C383" s="32">
        <v>194</v>
      </c>
      <c r="D383" s="85">
        <f t="shared" si="16"/>
        <v>70.36</v>
      </c>
      <c r="E383" s="21">
        <v>0</v>
      </c>
      <c r="F383" s="22">
        <v>100000</v>
      </c>
      <c r="G383" s="86">
        <v>13649.84</v>
      </c>
      <c r="H383" s="87">
        <v>70000</v>
      </c>
      <c r="I383" s="88"/>
    </row>
    <row r="384" spans="1:9" ht="28.5" customHeight="1" x14ac:dyDescent="0.25">
      <c r="A384" s="103">
        <f t="shared" si="17"/>
        <v>22</v>
      </c>
      <c r="B384" s="104" t="s">
        <v>409</v>
      </c>
      <c r="C384" s="32">
        <v>532</v>
      </c>
      <c r="D384" s="85">
        <f t="shared" si="16"/>
        <v>70.36</v>
      </c>
      <c r="E384" s="21">
        <v>0</v>
      </c>
      <c r="F384" s="22">
        <v>100000</v>
      </c>
      <c r="G384" s="86">
        <v>37431.519999999997</v>
      </c>
      <c r="H384" s="87">
        <v>70000</v>
      </c>
      <c r="I384" s="88"/>
    </row>
    <row r="385" spans="1:12" ht="31.5" customHeight="1" x14ac:dyDescent="0.25">
      <c r="A385" s="103">
        <f t="shared" si="17"/>
        <v>23</v>
      </c>
      <c r="B385" s="104" t="s">
        <v>410</v>
      </c>
      <c r="C385" s="32">
        <v>528</v>
      </c>
      <c r="D385" s="85">
        <f t="shared" si="16"/>
        <v>70.36</v>
      </c>
      <c r="E385" s="21">
        <v>0</v>
      </c>
      <c r="F385" s="22">
        <v>100000</v>
      </c>
      <c r="G385" s="86">
        <v>37150.080000000002</v>
      </c>
      <c r="H385" s="87">
        <v>70000</v>
      </c>
      <c r="I385" s="88"/>
    </row>
    <row r="386" spans="1:12" ht="31.5" customHeight="1" x14ac:dyDescent="0.25">
      <c r="A386" s="103">
        <f t="shared" si="17"/>
        <v>24</v>
      </c>
      <c r="B386" s="104" t="s">
        <v>411</v>
      </c>
      <c r="C386" s="32">
        <v>837</v>
      </c>
      <c r="D386" s="85">
        <f t="shared" si="16"/>
        <v>70.36</v>
      </c>
      <c r="E386" s="21">
        <v>0</v>
      </c>
      <c r="F386" s="22">
        <v>100000</v>
      </c>
      <c r="G386" s="86">
        <v>58891.32</v>
      </c>
      <c r="H386" s="87">
        <v>70000</v>
      </c>
      <c r="I386" s="88"/>
    </row>
    <row r="387" spans="1:12" ht="29.25" customHeight="1" x14ac:dyDescent="0.25">
      <c r="A387" s="103">
        <f t="shared" si="17"/>
        <v>25</v>
      </c>
      <c r="B387" s="104" t="s">
        <v>412</v>
      </c>
      <c r="C387" s="32">
        <v>212</v>
      </c>
      <c r="D387" s="85">
        <f t="shared" si="16"/>
        <v>70.36</v>
      </c>
      <c r="E387" s="21">
        <v>0</v>
      </c>
      <c r="F387" s="22">
        <v>100000</v>
      </c>
      <c r="G387" s="86">
        <v>14916.32</v>
      </c>
      <c r="H387" s="87">
        <v>70000</v>
      </c>
      <c r="I387" s="88"/>
    </row>
    <row r="388" spans="1:12" ht="27.75" customHeight="1" x14ac:dyDescent="0.25">
      <c r="A388" s="103">
        <f t="shared" si="17"/>
        <v>26</v>
      </c>
      <c r="B388" s="104" t="s">
        <v>413</v>
      </c>
      <c r="C388" s="32">
        <v>1242</v>
      </c>
      <c r="D388" s="85">
        <f t="shared" si="16"/>
        <v>70.36</v>
      </c>
      <c r="E388" s="21">
        <v>0</v>
      </c>
      <c r="F388" s="22">
        <v>100000</v>
      </c>
      <c r="G388" s="86">
        <v>87387.12</v>
      </c>
      <c r="H388" s="87">
        <v>87387.12</v>
      </c>
      <c r="I388" s="88"/>
    </row>
    <row r="389" spans="1:12" ht="30" customHeight="1" x14ac:dyDescent="0.25">
      <c r="A389" s="103">
        <f t="shared" si="17"/>
        <v>27</v>
      </c>
      <c r="B389" s="104" t="s">
        <v>414</v>
      </c>
      <c r="C389" s="32">
        <v>637</v>
      </c>
      <c r="D389" s="85">
        <f t="shared" si="16"/>
        <v>70.36</v>
      </c>
      <c r="E389" s="21">
        <v>0</v>
      </c>
      <c r="F389" s="22">
        <v>100000</v>
      </c>
      <c r="G389" s="86">
        <v>44819.32</v>
      </c>
      <c r="H389" s="87">
        <v>70000</v>
      </c>
      <c r="I389" s="88"/>
    </row>
    <row r="390" spans="1:12" ht="30" customHeight="1" x14ac:dyDescent="0.25">
      <c r="A390" s="103">
        <f t="shared" si="17"/>
        <v>28</v>
      </c>
      <c r="B390" s="104" t="s">
        <v>415</v>
      </c>
      <c r="C390" s="32">
        <v>696.36</v>
      </c>
      <c r="D390" s="85">
        <f t="shared" si="16"/>
        <v>70.36</v>
      </c>
      <c r="E390" s="21">
        <v>0</v>
      </c>
      <c r="F390" s="22">
        <v>100000</v>
      </c>
      <c r="G390" s="86">
        <v>48995.889600000002</v>
      </c>
      <c r="H390" s="87">
        <v>70000</v>
      </c>
      <c r="I390" s="88"/>
    </row>
    <row r="391" spans="1:12" ht="30" customHeight="1" x14ac:dyDescent="0.25">
      <c r="A391" s="103">
        <f t="shared" si="17"/>
        <v>29</v>
      </c>
      <c r="B391" s="104" t="s">
        <v>416</v>
      </c>
      <c r="C391" s="32">
        <v>771</v>
      </c>
      <c r="D391" s="85">
        <f t="shared" si="16"/>
        <v>70.36</v>
      </c>
      <c r="E391" s="21">
        <v>0</v>
      </c>
      <c r="F391" s="22">
        <v>100000</v>
      </c>
      <c r="G391" s="86">
        <v>54247.56</v>
      </c>
      <c r="H391" s="87">
        <v>70000</v>
      </c>
      <c r="I391" s="88"/>
    </row>
    <row r="392" spans="1:12" ht="30" customHeight="1" x14ac:dyDescent="0.25">
      <c r="A392" s="103">
        <f t="shared" si="17"/>
        <v>30</v>
      </c>
      <c r="B392" s="104" t="s">
        <v>417</v>
      </c>
      <c r="C392" s="32">
        <v>197</v>
      </c>
      <c r="D392" s="85">
        <f t="shared" si="16"/>
        <v>70.36</v>
      </c>
      <c r="E392" s="21">
        <v>0</v>
      </c>
      <c r="F392" s="22">
        <v>100000</v>
      </c>
      <c r="G392" s="86">
        <v>13860.92</v>
      </c>
      <c r="H392" s="87">
        <v>70000</v>
      </c>
      <c r="I392" s="88"/>
    </row>
    <row r="393" spans="1:12" ht="29.25" customHeight="1" x14ac:dyDescent="0.25">
      <c r="A393" s="103">
        <f t="shared" si="17"/>
        <v>31</v>
      </c>
      <c r="B393" s="104" t="s">
        <v>418</v>
      </c>
      <c r="C393" s="32">
        <v>350</v>
      </c>
      <c r="D393" s="85">
        <f t="shared" si="16"/>
        <v>70.36</v>
      </c>
      <c r="E393" s="21">
        <v>0</v>
      </c>
      <c r="F393" s="22">
        <v>100000</v>
      </c>
      <c r="G393" s="86">
        <v>24626</v>
      </c>
      <c r="H393" s="87">
        <v>70000</v>
      </c>
      <c r="I393" s="88"/>
    </row>
    <row r="394" spans="1:12" ht="30" customHeight="1" x14ac:dyDescent="0.25">
      <c r="A394" s="103">
        <f t="shared" si="17"/>
        <v>32</v>
      </c>
      <c r="B394" s="104" t="s">
        <v>419</v>
      </c>
      <c r="C394" s="32">
        <v>466</v>
      </c>
      <c r="D394" s="85">
        <f t="shared" si="16"/>
        <v>70.36</v>
      </c>
      <c r="E394" s="63">
        <v>0</v>
      </c>
      <c r="F394" s="22">
        <v>100000</v>
      </c>
      <c r="G394" s="86">
        <v>32787.760000000002</v>
      </c>
      <c r="H394" s="87">
        <v>70000</v>
      </c>
      <c r="I394" s="88"/>
    </row>
    <row r="395" spans="1:12" ht="31.5" customHeight="1" x14ac:dyDescent="0.25">
      <c r="A395" s="103">
        <f t="shared" si="17"/>
        <v>33</v>
      </c>
      <c r="B395" s="104" t="s">
        <v>420</v>
      </c>
      <c r="C395" s="32">
        <v>3511</v>
      </c>
      <c r="D395" s="85">
        <f t="shared" si="16"/>
        <v>70.36</v>
      </c>
      <c r="E395" s="21">
        <v>0</v>
      </c>
      <c r="F395" s="22">
        <v>100000</v>
      </c>
      <c r="G395" s="86">
        <v>247033.96</v>
      </c>
      <c r="H395" s="87">
        <v>247033.96</v>
      </c>
      <c r="I395" s="88"/>
    </row>
    <row r="396" spans="1:12" ht="30.75" customHeight="1" x14ac:dyDescent="0.25">
      <c r="A396" s="103">
        <f t="shared" si="17"/>
        <v>34</v>
      </c>
      <c r="B396" s="104" t="s">
        <v>421</v>
      </c>
      <c r="C396" s="32">
        <v>844.6</v>
      </c>
      <c r="D396" s="85">
        <f t="shared" si="16"/>
        <v>70.36</v>
      </c>
      <c r="E396" s="21">
        <v>0</v>
      </c>
      <c r="F396" s="22">
        <v>100000</v>
      </c>
      <c r="G396" s="86">
        <v>59426.056000000004</v>
      </c>
      <c r="H396" s="87">
        <v>70000</v>
      </c>
      <c r="I396" s="88"/>
    </row>
    <row r="397" spans="1:12" ht="30.75" customHeight="1" x14ac:dyDescent="0.25">
      <c r="A397" s="103">
        <f t="shared" si="17"/>
        <v>35</v>
      </c>
      <c r="B397" s="104" t="s">
        <v>422</v>
      </c>
      <c r="C397" s="32">
        <v>710</v>
      </c>
      <c r="D397" s="85">
        <f t="shared" si="16"/>
        <v>70.36</v>
      </c>
      <c r="E397" s="63">
        <v>0</v>
      </c>
      <c r="F397" s="22">
        <v>100000</v>
      </c>
      <c r="G397" s="86">
        <v>49955.6</v>
      </c>
      <c r="H397" s="87">
        <v>70000</v>
      </c>
      <c r="I397" s="88"/>
    </row>
    <row r="398" spans="1:12" ht="32.25" customHeight="1" x14ac:dyDescent="0.25">
      <c r="A398" s="103">
        <f t="shared" si="17"/>
        <v>36</v>
      </c>
      <c r="B398" s="104" t="s">
        <v>423</v>
      </c>
      <c r="C398" s="32">
        <v>84</v>
      </c>
      <c r="D398" s="85">
        <f t="shared" si="16"/>
        <v>70.36</v>
      </c>
      <c r="E398" s="21">
        <v>0</v>
      </c>
      <c r="F398" s="22">
        <v>100000</v>
      </c>
      <c r="G398" s="86">
        <v>5910.24</v>
      </c>
      <c r="H398" s="87">
        <v>70000</v>
      </c>
      <c r="I398" s="88"/>
    </row>
    <row r="399" spans="1:12" ht="29.25" customHeight="1" x14ac:dyDescent="0.25">
      <c r="A399" s="103">
        <f t="shared" si="17"/>
        <v>37</v>
      </c>
      <c r="B399" s="104" t="s">
        <v>424</v>
      </c>
      <c r="C399" s="32">
        <v>9782</v>
      </c>
      <c r="D399" s="85">
        <f t="shared" si="16"/>
        <v>70.36</v>
      </c>
      <c r="E399" s="21">
        <v>0</v>
      </c>
      <c r="F399" s="22">
        <v>100000</v>
      </c>
      <c r="G399" s="86">
        <v>688261.52</v>
      </c>
      <c r="H399" s="87">
        <v>688261.52</v>
      </c>
      <c r="I399" s="88"/>
    </row>
    <row r="400" spans="1:12" ht="23.25" customHeight="1" x14ac:dyDescent="0.25">
      <c r="A400" s="165" t="s">
        <v>425</v>
      </c>
      <c r="B400" s="166"/>
      <c r="C400" s="166"/>
      <c r="D400" s="166"/>
      <c r="E400" s="166"/>
      <c r="F400" s="166"/>
      <c r="G400" s="97"/>
      <c r="H400" s="97">
        <v>70000</v>
      </c>
      <c r="I400" s="88"/>
      <c r="L400" s="80">
        <f>C401+C403+C404</f>
        <v>932.3</v>
      </c>
    </row>
    <row r="401" spans="1:12" ht="20.25" customHeight="1" x14ac:dyDescent="0.25">
      <c r="A401" s="98">
        <v>1</v>
      </c>
      <c r="B401" s="102" t="s">
        <v>426</v>
      </c>
      <c r="C401" s="32">
        <v>582.9</v>
      </c>
      <c r="D401" s="85">
        <f t="shared" ref="D401" si="18">$D$6</f>
        <v>70.36</v>
      </c>
      <c r="E401" s="21">
        <v>0</v>
      </c>
      <c r="F401" s="22">
        <v>100000</v>
      </c>
      <c r="G401" s="86">
        <v>41012.843999999997</v>
      </c>
      <c r="H401" s="87">
        <v>70000</v>
      </c>
      <c r="I401" s="88"/>
    </row>
    <row r="402" spans="1:12" ht="22.5" customHeight="1" x14ac:dyDescent="0.25">
      <c r="A402" s="165" t="s">
        <v>427</v>
      </c>
      <c r="B402" s="166"/>
      <c r="C402" s="166"/>
      <c r="D402" s="166"/>
      <c r="E402" s="166"/>
      <c r="F402" s="166"/>
      <c r="G402" s="97"/>
      <c r="H402" s="97">
        <v>140000</v>
      </c>
      <c r="I402" s="88"/>
    </row>
    <row r="403" spans="1:12" ht="29.25" customHeight="1" x14ac:dyDescent="0.25">
      <c r="A403" s="103">
        <v>1</v>
      </c>
      <c r="B403" s="89" t="s">
        <v>428</v>
      </c>
      <c r="C403" s="32">
        <v>182</v>
      </c>
      <c r="D403" s="85">
        <f t="shared" ref="D403:D404" si="19">$D$6</f>
        <v>70.36</v>
      </c>
      <c r="E403" s="21">
        <v>0</v>
      </c>
      <c r="F403" s="22">
        <v>100000</v>
      </c>
      <c r="G403" s="86">
        <v>12805.52</v>
      </c>
      <c r="H403" s="87">
        <v>70000</v>
      </c>
      <c r="I403" s="88"/>
    </row>
    <row r="404" spans="1:12" ht="38.25" customHeight="1" x14ac:dyDescent="0.25">
      <c r="A404" s="103">
        <v>2</v>
      </c>
      <c r="B404" s="104" t="s">
        <v>429</v>
      </c>
      <c r="C404" s="32">
        <v>167.4</v>
      </c>
      <c r="D404" s="85">
        <f t="shared" si="19"/>
        <v>70.36</v>
      </c>
      <c r="E404" s="21">
        <v>0</v>
      </c>
      <c r="F404" s="22">
        <v>100000</v>
      </c>
      <c r="G404" s="86">
        <v>11778.264000000001</v>
      </c>
      <c r="H404" s="87">
        <v>70000</v>
      </c>
      <c r="I404" s="88"/>
    </row>
    <row r="405" spans="1:12" ht="21.75" customHeight="1" x14ac:dyDescent="0.25">
      <c r="A405" s="165" t="s">
        <v>430</v>
      </c>
      <c r="B405" s="166"/>
      <c r="C405" s="166"/>
      <c r="D405" s="166"/>
      <c r="E405" s="166"/>
      <c r="F405" s="166"/>
      <c r="G405" s="97"/>
      <c r="H405" s="97">
        <v>5221549.0668000001</v>
      </c>
      <c r="I405" s="88"/>
      <c r="L405" s="82">
        <f>SUM(C406:C420)</f>
        <v>73282.930000000022</v>
      </c>
    </row>
    <row r="406" spans="1:12" ht="27.75" customHeight="1" x14ac:dyDescent="0.25">
      <c r="A406" s="98">
        <v>1</v>
      </c>
      <c r="B406" s="89" t="s">
        <v>431</v>
      </c>
      <c r="C406" s="32">
        <v>478.2</v>
      </c>
      <c r="D406" s="85">
        <f t="shared" ref="D406:D420" si="20">$D$6</f>
        <v>70.36</v>
      </c>
      <c r="E406" s="21">
        <v>0</v>
      </c>
      <c r="F406" s="22">
        <v>100000</v>
      </c>
      <c r="G406" s="86">
        <v>33646.152000000002</v>
      </c>
      <c r="H406" s="87">
        <v>70000</v>
      </c>
      <c r="I406" s="88"/>
    </row>
    <row r="407" spans="1:12" ht="28.5" customHeight="1" x14ac:dyDescent="0.25">
      <c r="A407" s="98">
        <f>A406+1</f>
        <v>2</v>
      </c>
      <c r="B407" s="89" t="s">
        <v>432</v>
      </c>
      <c r="C407" s="32">
        <v>2853</v>
      </c>
      <c r="D407" s="85">
        <f t="shared" si="20"/>
        <v>70.36</v>
      </c>
      <c r="E407" s="21">
        <v>0</v>
      </c>
      <c r="F407" s="22">
        <v>100000</v>
      </c>
      <c r="G407" s="86">
        <v>200737.08</v>
      </c>
      <c r="H407" s="87">
        <v>200737.08</v>
      </c>
      <c r="I407" s="88"/>
    </row>
    <row r="408" spans="1:12" ht="29.25" customHeight="1" x14ac:dyDescent="0.25">
      <c r="A408" s="98">
        <f t="shared" ref="A408:A420" si="21">A407+1</f>
        <v>3</v>
      </c>
      <c r="B408" s="89" t="s">
        <v>433</v>
      </c>
      <c r="C408" s="32">
        <v>8192.4</v>
      </c>
      <c r="D408" s="85">
        <f t="shared" si="20"/>
        <v>70.36</v>
      </c>
      <c r="E408" s="21">
        <v>0</v>
      </c>
      <c r="F408" s="22">
        <v>100000</v>
      </c>
      <c r="G408" s="86">
        <v>576417.26399999997</v>
      </c>
      <c r="H408" s="87">
        <v>576417.26399999997</v>
      </c>
      <c r="I408" s="88"/>
    </row>
    <row r="409" spans="1:12" ht="17.25" customHeight="1" x14ac:dyDescent="0.25">
      <c r="A409" s="98">
        <f t="shared" si="21"/>
        <v>4</v>
      </c>
      <c r="B409" s="89" t="s">
        <v>434</v>
      </c>
      <c r="C409" s="32">
        <v>5395</v>
      </c>
      <c r="D409" s="85">
        <f t="shared" si="20"/>
        <v>70.36</v>
      </c>
      <c r="E409" s="21">
        <v>0</v>
      </c>
      <c r="F409" s="22">
        <v>100000</v>
      </c>
      <c r="G409" s="86">
        <v>379592.2</v>
      </c>
      <c r="H409" s="87">
        <v>379592.2</v>
      </c>
      <c r="I409" s="88"/>
    </row>
    <row r="410" spans="1:12" ht="18" customHeight="1" x14ac:dyDescent="0.25">
      <c r="A410" s="98">
        <f t="shared" si="21"/>
        <v>5</v>
      </c>
      <c r="B410" s="89" t="s">
        <v>435</v>
      </c>
      <c r="C410" s="32">
        <v>4292.8999999999996</v>
      </c>
      <c r="D410" s="85">
        <f t="shared" si="20"/>
        <v>70.36</v>
      </c>
      <c r="E410" s="21">
        <v>0</v>
      </c>
      <c r="F410" s="22">
        <v>100000</v>
      </c>
      <c r="G410" s="86">
        <v>302048.44399999996</v>
      </c>
      <c r="H410" s="87">
        <v>302048.44399999996</v>
      </c>
      <c r="I410" s="88"/>
    </row>
    <row r="411" spans="1:12" ht="18" customHeight="1" x14ac:dyDescent="0.25">
      <c r="A411" s="98">
        <f t="shared" si="21"/>
        <v>6</v>
      </c>
      <c r="B411" s="89" t="s">
        <v>436</v>
      </c>
      <c r="C411" s="32">
        <v>1050</v>
      </c>
      <c r="D411" s="85">
        <f t="shared" si="20"/>
        <v>70.36</v>
      </c>
      <c r="E411" s="21">
        <v>0</v>
      </c>
      <c r="F411" s="22">
        <v>100000</v>
      </c>
      <c r="G411" s="86">
        <v>73878</v>
      </c>
      <c r="H411" s="87">
        <v>73878</v>
      </c>
      <c r="I411" s="88"/>
    </row>
    <row r="412" spans="1:12" ht="18" customHeight="1" x14ac:dyDescent="0.25">
      <c r="A412" s="98">
        <f t="shared" si="21"/>
        <v>7</v>
      </c>
      <c r="B412" s="89" t="s">
        <v>437</v>
      </c>
      <c r="C412" s="32">
        <v>4547</v>
      </c>
      <c r="D412" s="85">
        <f t="shared" si="20"/>
        <v>70.36</v>
      </c>
      <c r="E412" s="21">
        <v>0</v>
      </c>
      <c r="F412" s="22">
        <v>100000</v>
      </c>
      <c r="G412" s="86">
        <v>319926.92</v>
      </c>
      <c r="H412" s="87">
        <v>319926.92</v>
      </c>
      <c r="I412" s="88"/>
    </row>
    <row r="413" spans="1:12" ht="17.25" customHeight="1" x14ac:dyDescent="0.25">
      <c r="A413" s="98">
        <f t="shared" si="21"/>
        <v>8</v>
      </c>
      <c r="B413" s="89" t="s">
        <v>438</v>
      </c>
      <c r="C413" s="32">
        <v>21747.13</v>
      </c>
      <c r="D413" s="85">
        <f t="shared" si="20"/>
        <v>70.36</v>
      </c>
      <c r="E413" s="21">
        <v>0</v>
      </c>
      <c r="F413" s="22">
        <v>100000</v>
      </c>
      <c r="G413" s="86">
        <v>1530128.0668000001</v>
      </c>
      <c r="H413" s="87">
        <v>1530128.0668000001</v>
      </c>
      <c r="I413" s="88"/>
    </row>
    <row r="414" spans="1:12" ht="25.5" customHeight="1" x14ac:dyDescent="0.25">
      <c r="A414" s="98">
        <f t="shared" si="21"/>
        <v>9</v>
      </c>
      <c r="B414" s="89" t="s">
        <v>439</v>
      </c>
      <c r="C414" s="32">
        <v>8717.2999999999993</v>
      </c>
      <c r="D414" s="85">
        <f t="shared" si="20"/>
        <v>70.36</v>
      </c>
      <c r="E414" s="21">
        <v>0</v>
      </c>
      <c r="F414" s="22">
        <v>100000</v>
      </c>
      <c r="G414" s="86">
        <v>613349.22799999989</v>
      </c>
      <c r="H414" s="87">
        <v>613349.22799999989</v>
      </c>
      <c r="I414" s="88"/>
    </row>
    <row r="415" spans="1:12" ht="39.75" customHeight="1" x14ac:dyDescent="0.25">
      <c r="A415" s="98">
        <f t="shared" si="21"/>
        <v>10</v>
      </c>
      <c r="B415" s="89" t="s">
        <v>440</v>
      </c>
      <c r="C415" s="32">
        <v>582.6</v>
      </c>
      <c r="D415" s="85">
        <f t="shared" si="20"/>
        <v>70.36</v>
      </c>
      <c r="E415" s="21">
        <v>0</v>
      </c>
      <c r="F415" s="22">
        <v>100000</v>
      </c>
      <c r="G415" s="86">
        <v>40991.736000000004</v>
      </c>
      <c r="H415" s="87">
        <v>70000</v>
      </c>
      <c r="I415" s="88"/>
    </row>
    <row r="416" spans="1:12" ht="16.5" customHeight="1" x14ac:dyDescent="0.25">
      <c r="A416" s="98">
        <f t="shared" si="21"/>
        <v>11</v>
      </c>
      <c r="B416" s="89" t="s">
        <v>441</v>
      </c>
      <c r="C416" s="32">
        <v>3333.3</v>
      </c>
      <c r="D416" s="85">
        <f t="shared" si="20"/>
        <v>70.36</v>
      </c>
      <c r="E416" s="21">
        <v>0</v>
      </c>
      <c r="F416" s="22">
        <v>100000</v>
      </c>
      <c r="G416" s="86">
        <v>234530.98800000001</v>
      </c>
      <c r="H416" s="87">
        <v>234530.98800000001</v>
      </c>
      <c r="I416" s="88"/>
    </row>
    <row r="417" spans="1:12" ht="19.5" customHeight="1" x14ac:dyDescent="0.25">
      <c r="A417" s="98">
        <f t="shared" si="21"/>
        <v>12</v>
      </c>
      <c r="B417" s="89" t="s">
        <v>442</v>
      </c>
      <c r="C417" s="32">
        <v>3401</v>
      </c>
      <c r="D417" s="85">
        <f t="shared" si="20"/>
        <v>70.36</v>
      </c>
      <c r="E417" s="21">
        <v>0</v>
      </c>
      <c r="F417" s="22">
        <v>100000</v>
      </c>
      <c r="G417" s="86">
        <v>239294.36</v>
      </c>
      <c r="H417" s="87">
        <v>239294.36</v>
      </c>
      <c r="I417" s="88"/>
    </row>
    <row r="418" spans="1:12" ht="17.25" customHeight="1" x14ac:dyDescent="0.25">
      <c r="A418" s="98">
        <f t="shared" si="21"/>
        <v>13</v>
      </c>
      <c r="B418" s="89" t="s">
        <v>443</v>
      </c>
      <c r="C418" s="32">
        <v>3301</v>
      </c>
      <c r="D418" s="85">
        <f t="shared" si="20"/>
        <v>70.36</v>
      </c>
      <c r="E418" s="21">
        <v>0</v>
      </c>
      <c r="F418" s="22">
        <v>100000</v>
      </c>
      <c r="G418" s="86">
        <v>232258.36</v>
      </c>
      <c r="H418" s="87">
        <v>232258.36</v>
      </c>
      <c r="I418" s="88"/>
    </row>
    <row r="419" spans="1:12" ht="20.25" customHeight="1" x14ac:dyDescent="0.25">
      <c r="A419" s="98">
        <f t="shared" si="21"/>
        <v>14</v>
      </c>
      <c r="B419" s="89" t="s">
        <v>444</v>
      </c>
      <c r="C419" s="32">
        <v>2686</v>
      </c>
      <c r="D419" s="85">
        <f t="shared" si="20"/>
        <v>70.36</v>
      </c>
      <c r="E419" s="21">
        <v>0</v>
      </c>
      <c r="F419" s="22">
        <v>100000</v>
      </c>
      <c r="G419" s="86">
        <v>188986.96</v>
      </c>
      <c r="H419" s="87">
        <v>188986.96</v>
      </c>
      <c r="I419" s="88"/>
    </row>
    <row r="420" spans="1:12" ht="20.25" customHeight="1" x14ac:dyDescent="0.25">
      <c r="A420" s="98">
        <f t="shared" si="21"/>
        <v>15</v>
      </c>
      <c r="B420" s="89" t="s">
        <v>445</v>
      </c>
      <c r="C420" s="32">
        <v>2706.1</v>
      </c>
      <c r="D420" s="85">
        <f t="shared" si="20"/>
        <v>70.36</v>
      </c>
      <c r="E420" s="21">
        <v>0</v>
      </c>
      <c r="F420" s="22">
        <v>100000</v>
      </c>
      <c r="G420" s="86">
        <v>190401.196</v>
      </c>
      <c r="H420" s="87">
        <v>190401.196</v>
      </c>
      <c r="I420" s="88"/>
    </row>
    <row r="421" spans="1:12" ht="20.25" customHeight="1" x14ac:dyDescent="0.25">
      <c r="A421" s="165" t="s">
        <v>446</v>
      </c>
      <c r="B421" s="166"/>
      <c r="C421" s="166"/>
      <c r="D421" s="166"/>
      <c r="E421" s="166"/>
      <c r="F421" s="166"/>
      <c r="G421" s="97"/>
      <c r="H421" s="97">
        <v>1216102.6556000002</v>
      </c>
      <c r="I421" s="88"/>
      <c r="L421" s="82">
        <f>SUM(C422:C433)</f>
        <v>14026.56</v>
      </c>
    </row>
    <row r="422" spans="1:12" ht="18.75" customHeight="1" x14ac:dyDescent="0.25">
      <c r="A422" s="103">
        <v>1</v>
      </c>
      <c r="B422" s="102" t="s">
        <v>447</v>
      </c>
      <c r="C422" s="32">
        <v>312.39999999999998</v>
      </c>
      <c r="D422" s="85">
        <f t="shared" ref="D422:D433" si="22">$D$6</f>
        <v>70.36</v>
      </c>
      <c r="E422" s="21">
        <v>0</v>
      </c>
      <c r="F422" s="22">
        <v>100000</v>
      </c>
      <c r="G422" s="86">
        <v>21980.464</v>
      </c>
      <c r="H422" s="87">
        <v>70000</v>
      </c>
      <c r="I422" s="88"/>
    </row>
    <row r="423" spans="1:12" ht="20.25" customHeight="1" x14ac:dyDescent="0.25">
      <c r="A423" s="103">
        <f>A422+1</f>
        <v>2</v>
      </c>
      <c r="B423" s="102" t="s">
        <v>448</v>
      </c>
      <c r="C423" s="32">
        <v>2391</v>
      </c>
      <c r="D423" s="85">
        <f t="shared" si="22"/>
        <v>70.36</v>
      </c>
      <c r="E423" s="21">
        <v>0</v>
      </c>
      <c r="F423" s="22">
        <v>100000</v>
      </c>
      <c r="G423" s="86">
        <v>168230.76</v>
      </c>
      <c r="H423" s="87">
        <v>168230.76</v>
      </c>
      <c r="I423" s="88"/>
    </row>
    <row r="424" spans="1:12" ht="17.25" customHeight="1" x14ac:dyDescent="0.25">
      <c r="A424" s="103">
        <f t="shared" ref="A424:A433" si="23">A423+1</f>
        <v>3</v>
      </c>
      <c r="B424" s="102" t="s">
        <v>449</v>
      </c>
      <c r="C424" s="32">
        <v>1129</v>
      </c>
      <c r="D424" s="85">
        <f t="shared" si="22"/>
        <v>70.36</v>
      </c>
      <c r="E424" s="21">
        <v>0</v>
      </c>
      <c r="F424" s="22">
        <v>100000</v>
      </c>
      <c r="G424" s="86">
        <v>79436.44</v>
      </c>
      <c r="H424" s="87">
        <v>79436.44</v>
      </c>
      <c r="I424" s="88"/>
    </row>
    <row r="425" spans="1:12" ht="18.75" customHeight="1" x14ac:dyDescent="0.25">
      <c r="A425" s="103">
        <f t="shared" si="23"/>
        <v>4</v>
      </c>
      <c r="B425" s="102" t="s">
        <v>450</v>
      </c>
      <c r="C425" s="32">
        <v>1010.61</v>
      </c>
      <c r="D425" s="85">
        <f t="shared" si="22"/>
        <v>70.36</v>
      </c>
      <c r="E425" s="21">
        <v>0</v>
      </c>
      <c r="F425" s="22">
        <v>100000</v>
      </c>
      <c r="G425" s="86">
        <v>71106.5196</v>
      </c>
      <c r="H425" s="87">
        <v>71106.5196</v>
      </c>
      <c r="I425" s="88"/>
    </row>
    <row r="426" spans="1:12" ht="19.5" customHeight="1" x14ac:dyDescent="0.25">
      <c r="A426" s="103">
        <f t="shared" si="23"/>
        <v>5</v>
      </c>
      <c r="B426" s="102" t="s">
        <v>451</v>
      </c>
      <c r="C426" s="32">
        <v>773.9</v>
      </c>
      <c r="D426" s="85">
        <f t="shared" si="22"/>
        <v>70.36</v>
      </c>
      <c r="E426" s="21">
        <v>0</v>
      </c>
      <c r="F426" s="22">
        <v>100000</v>
      </c>
      <c r="G426" s="86">
        <v>54451.603999999999</v>
      </c>
      <c r="H426" s="87">
        <v>70000</v>
      </c>
      <c r="I426" s="88"/>
    </row>
    <row r="427" spans="1:12" ht="19.5" customHeight="1" x14ac:dyDescent="0.25">
      <c r="A427" s="103">
        <f t="shared" si="23"/>
        <v>6</v>
      </c>
      <c r="B427" s="102" t="s">
        <v>452</v>
      </c>
      <c r="C427" s="32">
        <v>1383.2</v>
      </c>
      <c r="D427" s="85">
        <f t="shared" si="22"/>
        <v>70.36</v>
      </c>
      <c r="E427" s="21">
        <v>0</v>
      </c>
      <c r="F427" s="22">
        <v>100000</v>
      </c>
      <c r="G427" s="86">
        <v>97321.952000000005</v>
      </c>
      <c r="H427" s="87">
        <v>97321.952000000005</v>
      </c>
      <c r="I427" s="88"/>
    </row>
    <row r="428" spans="1:12" ht="20.25" customHeight="1" x14ac:dyDescent="0.25">
      <c r="A428" s="103">
        <f t="shared" si="23"/>
        <v>7</v>
      </c>
      <c r="B428" s="102" t="s">
        <v>453</v>
      </c>
      <c r="C428" s="32">
        <v>1458.5</v>
      </c>
      <c r="D428" s="85">
        <f t="shared" si="22"/>
        <v>70.36</v>
      </c>
      <c r="E428" s="21">
        <v>0</v>
      </c>
      <c r="F428" s="22">
        <v>100000</v>
      </c>
      <c r="G428" s="86">
        <v>102620.06</v>
      </c>
      <c r="H428" s="87">
        <v>102620.06</v>
      </c>
      <c r="I428" s="88"/>
    </row>
    <row r="429" spans="1:12" ht="18.75" customHeight="1" x14ac:dyDescent="0.25">
      <c r="A429" s="103">
        <f t="shared" si="23"/>
        <v>8</v>
      </c>
      <c r="B429" s="102" t="s">
        <v>454</v>
      </c>
      <c r="C429" s="32">
        <v>877.55</v>
      </c>
      <c r="D429" s="85">
        <f t="shared" si="22"/>
        <v>70.36</v>
      </c>
      <c r="E429" s="21">
        <v>0</v>
      </c>
      <c r="F429" s="22">
        <v>100000</v>
      </c>
      <c r="G429" s="86">
        <v>61744.417999999998</v>
      </c>
      <c r="H429" s="87">
        <v>70000</v>
      </c>
      <c r="I429" s="88"/>
    </row>
    <row r="430" spans="1:12" ht="17.25" customHeight="1" x14ac:dyDescent="0.25">
      <c r="A430" s="103">
        <f t="shared" si="23"/>
        <v>9</v>
      </c>
      <c r="B430" s="102" t="s">
        <v>455</v>
      </c>
      <c r="C430" s="32">
        <v>1505.9</v>
      </c>
      <c r="D430" s="85">
        <f t="shared" si="22"/>
        <v>70.36</v>
      </c>
      <c r="E430" s="21">
        <v>0</v>
      </c>
      <c r="F430" s="22">
        <v>100000</v>
      </c>
      <c r="G430" s="86">
        <v>105955.12400000001</v>
      </c>
      <c r="H430" s="87">
        <v>105955.12400000001</v>
      </c>
      <c r="I430" s="88"/>
    </row>
    <row r="431" spans="1:12" ht="19.5" customHeight="1" x14ac:dyDescent="0.25">
      <c r="A431" s="103">
        <f t="shared" si="23"/>
        <v>10</v>
      </c>
      <c r="B431" s="102" t="s">
        <v>456</v>
      </c>
      <c r="C431" s="32">
        <v>1295.9000000000001</v>
      </c>
      <c r="D431" s="85">
        <f t="shared" si="22"/>
        <v>70.36</v>
      </c>
      <c r="E431" s="63">
        <v>1</v>
      </c>
      <c r="F431" s="22">
        <v>100000</v>
      </c>
      <c r="G431" s="86">
        <v>191179.524</v>
      </c>
      <c r="H431" s="87">
        <v>191179.524</v>
      </c>
      <c r="I431" s="88"/>
    </row>
    <row r="432" spans="1:12" ht="19.5" customHeight="1" x14ac:dyDescent="0.25">
      <c r="A432" s="103">
        <f t="shared" si="23"/>
        <v>11</v>
      </c>
      <c r="B432" s="102" t="s">
        <v>457</v>
      </c>
      <c r="C432" s="32">
        <v>1709.1</v>
      </c>
      <c r="D432" s="85">
        <f t="shared" si="22"/>
        <v>70.36</v>
      </c>
      <c r="E432" s="21">
        <v>0</v>
      </c>
      <c r="F432" s="22">
        <v>100000</v>
      </c>
      <c r="G432" s="86">
        <v>120252.276</v>
      </c>
      <c r="H432" s="87">
        <v>120252.276</v>
      </c>
      <c r="I432" s="88"/>
    </row>
    <row r="433" spans="1:12" ht="17.25" customHeight="1" x14ac:dyDescent="0.25">
      <c r="A433" s="103">
        <f t="shared" si="23"/>
        <v>12</v>
      </c>
      <c r="B433" s="102" t="s">
        <v>458</v>
      </c>
      <c r="C433" s="32">
        <v>179.5</v>
      </c>
      <c r="D433" s="85">
        <f t="shared" si="22"/>
        <v>70.36</v>
      </c>
      <c r="E433" s="21">
        <v>0</v>
      </c>
      <c r="F433" s="22">
        <v>100000</v>
      </c>
      <c r="G433" s="86">
        <v>12629.62</v>
      </c>
      <c r="H433" s="87">
        <v>70000</v>
      </c>
      <c r="I433" s="88"/>
    </row>
    <row r="434" spans="1:12" ht="21.75" customHeight="1" x14ac:dyDescent="0.25">
      <c r="A434" s="165" t="s">
        <v>459</v>
      </c>
      <c r="B434" s="166"/>
      <c r="C434" s="166"/>
      <c r="D434" s="166"/>
      <c r="E434" s="166"/>
      <c r="F434" s="166"/>
      <c r="G434" s="97"/>
      <c r="H434" s="97">
        <v>88041.467999999993</v>
      </c>
      <c r="I434" s="88"/>
      <c r="L434" s="80">
        <f>C435+C437</f>
        <v>58474</v>
      </c>
    </row>
    <row r="435" spans="1:12" ht="29.25" customHeight="1" x14ac:dyDescent="0.25">
      <c r="A435" s="103">
        <v>1</v>
      </c>
      <c r="B435" s="102" t="s">
        <v>460</v>
      </c>
      <c r="C435" s="32">
        <v>1251.3</v>
      </c>
      <c r="D435" s="85">
        <f t="shared" ref="D435" si="24">$D$6</f>
        <v>70.36</v>
      </c>
      <c r="E435" s="21">
        <v>0</v>
      </c>
      <c r="F435" s="22">
        <v>100000</v>
      </c>
      <c r="G435" s="86">
        <v>88041.467999999993</v>
      </c>
      <c r="H435" s="87">
        <v>88041.467999999993</v>
      </c>
      <c r="I435" s="88"/>
    </row>
    <row r="436" spans="1:12" ht="21.75" customHeight="1" x14ac:dyDescent="0.25">
      <c r="A436" s="165" t="s">
        <v>461</v>
      </c>
      <c r="B436" s="166"/>
      <c r="C436" s="166"/>
      <c r="D436" s="166"/>
      <c r="E436" s="166"/>
      <c r="F436" s="166"/>
      <c r="G436" s="97"/>
      <c r="H436" s="97">
        <v>4026189.1719999998</v>
      </c>
      <c r="I436" s="88"/>
    </row>
    <row r="437" spans="1:12" ht="27.75" customHeight="1" x14ac:dyDescent="0.25">
      <c r="A437" s="103">
        <v>1</v>
      </c>
      <c r="B437" s="104" t="s">
        <v>462</v>
      </c>
      <c r="C437" s="32">
        <v>57222.7</v>
      </c>
      <c r="D437" s="85">
        <f t="shared" ref="D437" si="25">$D$6</f>
        <v>70.36</v>
      </c>
      <c r="E437" s="63">
        <v>0</v>
      </c>
      <c r="F437" s="22">
        <v>100000</v>
      </c>
      <c r="G437" s="86">
        <v>4026189.1719999998</v>
      </c>
      <c r="H437" s="87">
        <v>4026189.1719999998</v>
      </c>
      <c r="I437" s="88"/>
    </row>
    <row r="438" spans="1:12" ht="31.5" customHeight="1" x14ac:dyDescent="0.25">
      <c r="A438" s="180" t="s">
        <v>463</v>
      </c>
      <c r="B438" s="180"/>
      <c r="C438" s="180"/>
      <c r="D438" s="180"/>
      <c r="E438" s="180"/>
      <c r="F438" s="180"/>
      <c r="G438" s="97"/>
      <c r="H438" s="97">
        <v>1133307.3</v>
      </c>
      <c r="I438" s="88"/>
      <c r="L438" s="82">
        <f>SUM(C439:C444)</f>
        <v>15359.1</v>
      </c>
    </row>
    <row r="439" spans="1:12" ht="30" customHeight="1" x14ac:dyDescent="0.25">
      <c r="A439" s="105">
        <v>1</v>
      </c>
      <c r="B439" s="106" t="s">
        <v>464</v>
      </c>
      <c r="C439" s="32">
        <v>669.6</v>
      </c>
      <c r="D439" s="85">
        <f t="shared" ref="D439:D444" si="26">$D$6</f>
        <v>70.36</v>
      </c>
      <c r="E439" s="21">
        <v>0</v>
      </c>
      <c r="F439" s="22">
        <v>100000</v>
      </c>
      <c r="G439" s="86">
        <v>47113.056000000004</v>
      </c>
      <c r="H439" s="87">
        <v>70000</v>
      </c>
      <c r="I439" s="88"/>
    </row>
    <row r="440" spans="1:12" ht="16.5" customHeight="1" x14ac:dyDescent="0.25">
      <c r="A440" s="105">
        <v>2</v>
      </c>
      <c r="B440" s="106" t="s">
        <v>430</v>
      </c>
      <c r="C440" s="32">
        <v>1432.4</v>
      </c>
      <c r="D440" s="85">
        <f t="shared" si="26"/>
        <v>70.36</v>
      </c>
      <c r="E440" s="21">
        <v>0</v>
      </c>
      <c r="F440" s="22">
        <v>100000</v>
      </c>
      <c r="G440" s="86">
        <v>100783.664</v>
      </c>
      <c r="H440" s="87">
        <v>100783.664</v>
      </c>
      <c r="I440" s="88"/>
    </row>
    <row r="441" spans="1:12" ht="17.25" customHeight="1" x14ac:dyDescent="0.25">
      <c r="A441" s="105">
        <v>3</v>
      </c>
      <c r="B441" s="106" t="s">
        <v>254</v>
      </c>
      <c r="C441" s="32">
        <v>1018.3</v>
      </c>
      <c r="D441" s="85">
        <f t="shared" si="26"/>
        <v>70.36</v>
      </c>
      <c r="E441" s="21">
        <v>0</v>
      </c>
      <c r="F441" s="22">
        <v>100000</v>
      </c>
      <c r="G441" s="86">
        <v>71647.588000000003</v>
      </c>
      <c r="H441" s="87">
        <v>71647.588000000003</v>
      </c>
      <c r="I441" s="88"/>
    </row>
    <row r="442" spans="1:12" ht="15" customHeight="1" x14ac:dyDescent="0.25">
      <c r="A442" s="105">
        <v>4</v>
      </c>
      <c r="B442" s="106" t="s">
        <v>427</v>
      </c>
      <c r="C442" s="32">
        <v>572</v>
      </c>
      <c r="D442" s="85">
        <f t="shared" si="26"/>
        <v>70.36</v>
      </c>
      <c r="E442" s="21">
        <v>0</v>
      </c>
      <c r="F442" s="22">
        <v>100000</v>
      </c>
      <c r="G442" s="86">
        <v>40245.919999999998</v>
      </c>
      <c r="H442" s="87">
        <v>70000</v>
      </c>
      <c r="I442" s="88"/>
    </row>
    <row r="443" spans="1:12" ht="27.75" customHeight="1" x14ac:dyDescent="0.25">
      <c r="A443" s="105">
        <v>5</v>
      </c>
      <c r="B443" s="106" t="s">
        <v>465</v>
      </c>
      <c r="C443" s="32">
        <v>5992.9</v>
      </c>
      <c r="D443" s="85">
        <f t="shared" si="26"/>
        <v>70.36</v>
      </c>
      <c r="E443" s="21">
        <v>0</v>
      </c>
      <c r="F443" s="22">
        <v>100000</v>
      </c>
      <c r="G443" s="86">
        <v>421660.44399999996</v>
      </c>
      <c r="H443" s="87">
        <v>421660.44399999996</v>
      </c>
      <c r="I443" s="88"/>
    </row>
    <row r="444" spans="1:12" ht="21.75" customHeight="1" x14ac:dyDescent="0.25">
      <c r="A444" s="105">
        <v>6</v>
      </c>
      <c r="B444" s="106" t="s">
        <v>459</v>
      </c>
      <c r="C444" s="32">
        <v>5673.9</v>
      </c>
      <c r="D444" s="85">
        <f t="shared" si="26"/>
        <v>70.36</v>
      </c>
      <c r="E444" s="21">
        <v>0</v>
      </c>
      <c r="F444" s="22">
        <v>100000</v>
      </c>
      <c r="G444" s="86">
        <v>399215.60399999999</v>
      </c>
      <c r="H444" s="87">
        <v>399215.60399999999</v>
      </c>
      <c r="I444" s="88"/>
    </row>
    <row r="445" spans="1:12" ht="23.25" hidden="1" customHeight="1" x14ac:dyDescent="0.25">
      <c r="A445" s="1">
        <f>A444+A437++A435+A433+A420+A404+A401+A399+A361+A232+A230+A228+A204+A150+A114+A25+A16</f>
        <v>423</v>
      </c>
      <c r="D445" s="107"/>
      <c r="G445" s="73">
        <f>I445-H445</f>
        <v>-4.0000081062316895E-3</v>
      </c>
      <c r="H445" s="73">
        <f>H4+H115</f>
        <v>127810288.994</v>
      </c>
      <c r="I445" s="73">
        <v>127810288.98999999</v>
      </c>
      <c r="L445" s="80">
        <f>L4+L115</f>
        <v>1622455.6123820352</v>
      </c>
    </row>
    <row r="446" spans="1:12" ht="25.5" customHeight="1" x14ac:dyDescent="0.25">
      <c r="A446" s="68" t="s">
        <v>474</v>
      </c>
      <c r="B446" s="69" t="s">
        <v>475</v>
      </c>
    </row>
    <row r="447" spans="1:12" ht="57.75" customHeight="1" x14ac:dyDescent="0.25">
      <c r="B447" s="108" t="s">
        <v>466</v>
      </c>
      <c r="G447" s="109" t="s">
        <v>467</v>
      </c>
    </row>
  </sheetData>
  <mergeCells count="21">
    <mergeCell ref="A434:F434"/>
    <mergeCell ref="A436:F436"/>
    <mergeCell ref="A438:F438"/>
    <mergeCell ref="A233:F233"/>
    <mergeCell ref="A362:F362"/>
    <mergeCell ref="A400:F400"/>
    <mergeCell ref="A402:F402"/>
    <mergeCell ref="A405:F405"/>
    <mergeCell ref="A421:F421"/>
    <mergeCell ref="A231:F231"/>
    <mergeCell ref="E1:H1"/>
    <mergeCell ref="B2:H2"/>
    <mergeCell ref="A4:F4"/>
    <mergeCell ref="A5:F5"/>
    <mergeCell ref="A17:F17"/>
    <mergeCell ref="A26:F26"/>
    <mergeCell ref="A115:F115"/>
    <mergeCell ref="A116:F116"/>
    <mergeCell ref="A151:F151"/>
    <mergeCell ref="A205:F205"/>
    <mergeCell ref="A229:F229"/>
  </mergeCells>
  <pageMargins left="0.70866141732283472" right="0.70866141732283472" top="0.74803149606299213" bottom="0.74803149606299213" header="0.31496062992125984" footer="0.31496062992125984"/>
  <pageSetup paperSize="9" scale="75" fitToHeight="22" orientation="landscape" horizontalDpi="150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51"/>
  <sheetViews>
    <sheetView tabSelected="1" topLeftCell="A448" workbookViewId="0">
      <selection activeCell="H453" sqref="H453"/>
    </sheetView>
  </sheetViews>
  <sheetFormatPr defaultRowHeight="57.75" customHeight="1" x14ac:dyDescent="0.25"/>
  <cols>
    <col min="1" max="1" width="9.140625" style="1"/>
    <col min="2" max="2" width="76" style="1" customWidth="1"/>
    <col min="3" max="3" width="21.28515625" style="2" hidden="1" customWidth="1"/>
    <col min="4" max="4" width="21.28515625" style="2" customWidth="1"/>
    <col min="5" max="6" width="21.28515625" style="2" hidden="1" customWidth="1"/>
    <col min="7" max="7" width="19.5703125" style="2" hidden="1" customWidth="1"/>
    <col min="8" max="8" width="19.5703125" style="73" customWidth="1"/>
    <col min="9" max="9" width="14.5703125" style="2" customWidth="1"/>
    <col min="10" max="10" width="18.42578125" style="2" customWidth="1"/>
    <col min="11" max="11" width="0.140625" style="2" hidden="1" customWidth="1"/>
    <col min="12" max="12" width="11.42578125" style="1" hidden="1" customWidth="1"/>
    <col min="13" max="13" width="0" style="1" hidden="1" customWidth="1"/>
    <col min="14" max="16384" width="9.140625" style="1"/>
  </cols>
  <sheetData>
    <row r="1" spans="1:13" ht="67.5" customHeight="1" x14ac:dyDescent="0.25">
      <c r="E1" s="167" t="s">
        <v>0</v>
      </c>
      <c r="F1" s="167"/>
      <c r="G1" s="167"/>
      <c r="H1" s="167"/>
      <c r="I1" s="167"/>
      <c r="J1" s="167"/>
      <c r="K1" s="167"/>
    </row>
    <row r="2" spans="1:13" ht="57.75" customHeight="1" x14ac:dyDescent="0.25">
      <c r="A2" s="181" t="s">
        <v>502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3" ht="71.25" customHeight="1" x14ac:dyDescent="0.25">
      <c r="A3" s="3" t="s">
        <v>1</v>
      </c>
      <c r="B3" s="162" t="s">
        <v>501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  <c r="H3" s="11" t="s">
        <v>7</v>
      </c>
      <c r="I3" s="8" t="s">
        <v>8</v>
      </c>
      <c r="J3" s="8" t="s">
        <v>494</v>
      </c>
      <c r="K3" s="77"/>
    </row>
    <row r="4" spans="1:13" ht="20.25" customHeight="1" x14ac:dyDescent="0.25">
      <c r="A4" s="3">
        <v>1</v>
      </c>
      <c r="B4" s="140">
        <v>2</v>
      </c>
      <c r="C4" s="4"/>
      <c r="D4" s="5">
        <v>3</v>
      </c>
      <c r="E4" s="5"/>
      <c r="F4" s="6"/>
      <c r="G4" s="7"/>
      <c r="H4" s="7">
        <v>4</v>
      </c>
      <c r="I4" s="8">
        <v>5</v>
      </c>
      <c r="J4" s="8">
        <v>6</v>
      </c>
      <c r="K4" s="77"/>
    </row>
    <row r="5" spans="1:13" ht="65.25" customHeight="1" x14ac:dyDescent="0.25">
      <c r="A5" s="173" t="s">
        <v>503</v>
      </c>
      <c r="B5" s="174"/>
      <c r="C5" s="174"/>
      <c r="D5" s="174"/>
      <c r="E5" s="174"/>
      <c r="F5" s="174"/>
      <c r="G5" s="174"/>
      <c r="H5" s="174"/>
      <c r="I5" s="174"/>
      <c r="J5" s="183"/>
      <c r="K5" s="77"/>
    </row>
    <row r="6" spans="1:13" ht="50.25" customHeight="1" x14ac:dyDescent="0.25">
      <c r="A6" s="3">
        <v>1</v>
      </c>
      <c r="B6" s="162" t="s">
        <v>495</v>
      </c>
      <c r="C6" s="9"/>
      <c r="D6" s="5" t="s">
        <v>9</v>
      </c>
      <c r="E6" s="9"/>
      <c r="F6" s="9"/>
      <c r="G6" s="10"/>
      <c r="H6" s="11">
        <v>126676981.69</v>
      </c>
      <c r="I6" s="8" t="s">
        <v>9</v>
      </c>
      <c r="J6" s="8" t="s">
        <v>9</v>
      </c>
      <c r="K6" s="77"/>
    </row>
    <row r="7" spans="1:13" ht="15" customHeight="1" x14ac:dyDescent="0.25">
      <c r="A7" s="148"/>
      <c r="B7" s="13" t="s">
        <v>10</v>
      </c>
      <c r="C7" s="12"/>
      <c r="D7" s="13"/>
      <c r="E7" s="13"/>
      <c r="F7" s="13"/>
      <c r="G7" s="14">
        <f>H8+H20+H29</f>
        <v>48086788.994000003</v>
      </c>
      <c r="H7" s="15">
        <v>48086788.990000002</v>
      </c>
      <c r="I7" s="16"/>
      <c r="J7" s="16"/>
      <c r="K7" s="79"/>
    </row>
    <row r="8" spans="1:13" ht="15" customHeight="1" x14ac:dyDescent="0.25">
      <c r="A8" s="149"/>
      <c r="B8" s="149" t="s">
        <v>11</v>
      </c>
      <c r="C8" s="17"/>
      <c r="D8" s="17"/>
      <c r="E8" s="17"/>
      <c r="F8" s="18"/>
      <c r="G8" s="7"/>
      <c r="H8" s="19">
        <v>11048757.034</v>
      </c>
      <c r="I8" s="19"/>
      <c r="J8" s="19"/>
      <c r="K8" s="81"/>
    </row>
    <row r="9" spans="1:13" ht="15" x14ac:dyDescent="0.25">
      <c r="A9" s="150"/>
      <c r="B9" s="84" t="s">
        <v>12</v>
      </c>
      <c r="C9" s="141">
        <v>20327</v>
      </c>
      <c r="D9" s="110" t="s">
        <v>500</v>
      </c>
      <c r="E9" s="21">
        <v>0</v>
      </c>
      <c r="F9" s="22">
        <v>100000</v>
      </c>
      <c r="G9" s="23">
        <f>C9*70.36+E9*100000</f>
        <v>1430207.72</v>
      </c>
      <c r="H9" s="87">
        <v>1430207.72</v>
      </c>
      <c r="I9" s="24" t="s">
        <v>13</v>
      </c>
      <c r="J9" s="111">
        <v>20006041970</v>
      </c>
      <c r="K9" s="88"/>
      <c r="L9" s="25" t="s">
        <v>14</v>
      </c>
      <c r="M9" s="26">
        <v>20327</v>
      </c>
    </row>
    <row r="10" spans="1:13" ht="15" x14ac:dyDescent="0.25">
      <c r="A10" s="151"/>
      <c r="B10" s="84" t="s">
        <v>15</v>
      </c>
      <c r="C10" s="141">
        <v>18901</v>
      </c>
      <c r="D10" s="110" t="s">
        <v>500</v>
      </c>
      <c r="E10" s="21">
        <v>0</v>
      </c>
      <c r="F10" s="22">
        <v>100000</v>
      </c>
      <c r="G10" s="23">
        <f t="shared" ref="G10:G19" si="0">C10*70.36+E10*100000</f>
        <v>1329874.3600000001</v>
      </c>
      <c r="H10" s="87">
        <v>1329874.3600000001</v>
      </c>
      <c r="I10" s="24" t="s">
        <v>13</v>
      </c>
      <c r="J10" s="111">
        <v>20006041970</v>
      </c>
      <c r="K10" s="88"/>
      <c r="L10" s="27" t="s">
        <v>16</v>
      </c>
      <c r="M10" s="26">
        <v>18901</v>
      </c>
    </row>
    <row r="11" spans="1:13" ht="15" x14ac:dyDescent="0.25">
      <c r="A11" s="151"/>
      <c r="B11" s="84" t="s">
        <v>17</v>
      </c>
      <c r="C11" s="141">
        <v>7750</v>
      </c>
      <c r="D11" s="110" t="s">
        <v>500</v>
      </c>
      <c r="E11" s="21">
        <v>0</v>
      </c>
      <c r="F11" s="22">
        <v>100000</v>
      </c>
      <c r="G11" s="23">
        <f t="shared" si="0"/>
        <v>545290</v>
      </c>
      <c r="H11" s="87">
        <v>545290</v>
      </c>
      <c r="I11" s="24" t="s">
        <v>13</v>
      </c>
      <c r="J11" s="111">
        <v>20006041970</v>
      </c>
      <c r="K11" s="88"/>
      <c r="L11" s="28" t="s">
        <v>18</v>
      </c>
      <c r="M11" s="26">
        <v>7750</v>
      </c>
    </row>
    <row r="12" spans="1:13" ht="15" x14ac:dyDescent="0.25">
      <c r="A12" s="151"/>
      <c r="B12" s="84" t="s">
        <v>19</v>
      </c>
      <c r="C12" s="141">
        <v>24489.9</v>
      </c>
      <c r="D12" s="110" t="s">
        <v>500</v>
      </c>
      <c r="E12" s="21">
        <v>0</v>
      </c>
      <c r="F12" s="22">
        <v>100000</v>
      </c>
      <c r="G12" s="23">
        <f t="shared" si="0"/>
        <v>1723109.3640000001</v>
      </c>
      <c r="H12" s="87">
        <v>1723109.3640000001</v>
      </c>
      <c r="I12" s="24" t="s">
        <v>13</v>
      </c>
      <c r="J12" s="111">
        <v>20006041970</v>
      </c>
      <c r="K12" s="88"/>
      <c r="L12" s="29" t="s">
        <v>20</v>
      </c>
      <c r="M12" s="26">
        <v>24489.9</v>
      </c>
    </row>
    <row r="13" spans="1:13" ht="15" x14ac:dyDescent="0.25">
      <c r="A13" s="151"/>
      <c r="B13" s="84" t="s">
        <v>21</v>
      </c>
      <c r="C13" s="141">
        <v>14065</v>
      </c>
      <c r="D13" s="110" t="s">
        <v>500</v>
      </c>
      <c r="E13" s="21">
        <v>0</v>
      </c>
      <c r="F13" s="22">
        <v>100000</v>
      </c>
      <c r="G13" s="23">
        <f t="shared" si="0"/>
        <v>989613.4</v>
      </c>
      <c r="H13" s="87">
        <v>989613.4</v>
      </c>
      <c r="I13" s="24" t="s">
        <v>13</v>
      </c>
      <c r="J13" s="111">
        <v>20006041970</v>
      </c>
      <c r="K13" s="88"/>
      <c r="L13" s="30" t="s">
        <v>18</v>
      </c>
      <c r="M13" s="26">
        <v>14065</v>
      </c>
    </row>
    <row r="14" spans="1:13" ht="15" x14ac:dyDescent="0.25">
      <c r="A14" s="151"/>
      <c r="B14" s="84" t="s">
        <v>22</v>
      </c>
      <c r="C14" s="141">
        <v>7327</v>
      </c>
      <c r="D14" s="110" t="s">
        <v>500</v>
      </c>
      <c r="E14" s="21">
        <v>0</v>
      </c>
      <c r="F14" s="22">
        <v>100000</v>
      </c>
      <c r="G14" s="23">
        <f t="shared" si="0"/>
        <v>515527.72</v>
      </c>
      <c r="H14" s="87">
        <v>515527.72</v>
      </c>
      <c r="I14" s="24" t="s">
        <v>13</v>
      </c>
      <c r="J14" s="111">
        <v>20006041970</v>
      </c>
      <c r="K14" s="88"/>
      <c r="L14" s="31">
        <f>SUM(G13:G14)+G11</f>
        <v>2050431.12</v>
      </c>
      <c r="M14" s="26">
        <v>7327</v>
      </c>
    </row>
    <row r="15" spans="1:13" ht="17.25" customHeight="1" x14ac:dyDescent="0.25">
      <c r="A15" s="151"/>
      <c r="B15" s="89" t="s">
        <v>23</v>
      </c>
      <c r="C15" s="142">
        <v>9374</v>
      </c>
      <c r="D15" s="110" t="s">
        <v>500</v>
      </c>
      <c r="E15" s="21">
        <v>0</v>
      </c>
      <c r="F15" s="22">
        <v>100000</v>
      </c>
      <c r="G15" s="23">
        <f t="shared" si="0"/>
        <v>659554.64</v>
      </c>
      <c r="H15" s="87">
        <v>659554.64</v>
      </c>
      <c r="I15" s="24" t="s">
        <v>13</v>
      </c>
      <c r="J15" s="111">
        <v>20006041970</v>
      </c>
      <c r="K15" s="88"/>
      <c r="L15" s="28"/>
    </row>
    <row r="16" spans="1:13" ht="15.75" customHeight="1" x14ac:dyDescent="0.25">
      <c r="A16" s="151"/>
      <c r="B16" s="89" t="s">
        <v>24</v>
      </c>
      <c r="C16" s="142">
        <v>4782</v>
      </c>
      <c r="D16" s="110" t="s">
        <v>500</v>
      </c>
      <c r="E16" s="21">
        <v>0</v>
      </c>
      <c r="F16" s="22">
        <v>100000</v>
      </c>
      <c r="G16" s="23">
        <f t="shared" si="0"/>
        <v>336461.52</v>
      </c>
      <c r="H16" s="87">
        <v>336461.52</v>
      </c>
      <c r="I16" s="24" t="s">
        <v>13</v>
      </c>
      <c r="J16" s="111">
        <v>20006041970</v>
      </c>
      <c r="K16" s="88"/>
      <c r="L16" s="28"/>
    </row>
    <row r="17" spans="1:12" ht="15" x14ac:dyDescent="0.25">
      <c r="A17" s="151"/>
      <c r="B17" s="89" t="s">
        <v>25</v>
      </c>
      <c r="C17" s="142">
        <v>19800</v>
      </c>
      <c r="D17" s="110" t="s">
        <v>500</v>
      </c>
      <c r="E17" s="21">
        <v>0</v>
      </c>
      <c r="F17" s="22">
        <v>100000</v>
      </c>
      <c r="G17" s="23">
        <f t="shared" si="0"/>
        <v>1393128</v>
      </c>
      <c r="H17" s="87">
        <v>1393128</v>
      </c>
      <c r="I17" s="24" t="s">
        <v>13</v>
      </c>
      <c r="J17" s="111">
        <v>20006041970</v>
      </c>
      <c r="K17" s="88"/>
      <c r="L17" s="28"/>
    </row>
    <row r="18" spans="1:12" ht="15" x14ac:dyDescent="0.25">
      <c r="A18" s="151"/>
      <c r="B18" s="89" t="s">
        <v>26</v>
      </c>
      <c r="C18" s="143"/>
      <c r="D18" s="110" t="s">
        <v>500</v>
      </c>
      <c r="E18" s="21"/>
      <c r="F18" s="22"/>
      <c r="G18" s="23">
        <f t="shared" si="0"/>
        <v>0</v>
      </c>
      <c r="H18" s="87">
        <v>1047477.05</v>
      </c>
      <c r="I18" s="24" t="s">
        <v>13</v>
      </c>
      <c r="J18" s="111">
        <v>20006041970</v>
      </c>
      <c r="K18" s="88"/>
      <c r="L18" s="28"/>
    </row>
    <row r="19" spans="1:12" ht="25.5" x14ac:dyDescent="0.25">
      <c r="A19" s="151"/>
      <c r="B19" s="89" t="s">
        <v>27</v>
      </c>
      <c r="C19" s="143">
        <v>15328.5</v>
      </c>
      <c r="D19" s="110" t="s">
        <v>500</v>
      </c>
      <c r="E19" s="21">
        <v>0</v>
      </c>
      <c r="F19" s="22">
        <v>100000</v>
      </c>
      <c r="G19" s="23">
        <f t="shared" si="0"/>
        <v>1078513.26</v>
      </c>
      <c r="H19" s="87">
        <v>1078513.26</v>
      </c>
      <c r="I19" s="24" t="s">
        <v>13</v>
      </c>
      <c r="J19" s="111">
        <v>20006041970</v>
      </c>
      <c r="K19" s="90"/>
      <c r="L19" s="28"/>
    </row>
    <row r="20" spans="1:12" s="37" customFormat="1" ht="15" customHeight="1" x14ac:dyDescent="0.25">
      <c r="A20" s="152"/>
      <c r="B20" s="152" t="s">
        <v>28</v>
      </c>
      <c r="C20" s="34"/>
      <c r="D20" s="34"/>
      <c r="E20" s="34"/>
      <c r="F20" s="34"/>
      <c r="G20" s="35"/>
      <c r="H20" s="36">
        <v>3410606.04</v>
      </c>
      <c r="I20" s="36"/>
      <c r="J20" s="36"/>
      <c r="K20" s="91"/>
    </row>
    <row r="21" spans="1:12" s="37" customFormat="1" ht="15" x14ac:dyDescent="0.25">
      <c r="A21" s="151"/>
      <c r="B21" s="84" t="s">
        <v>29</v>
      </c>
      <c r="C21" s="144">
        <v>504</v>
      </c>
      <c r="D21" s="110" t="s">
        <v>500</v>
      </c>
      <c r="E21" s="21">
        <v>0</v>
      </c>
      <c r="F21" s="22">
        <v>100000</v>
      </c>
      <c r="G21" s="23">
        <f t="shared" ref="G21:G28" si="1">C21*70.36+E21*100000</f>
        <v>35461.440000000002</v>
      </c>
      <c r="H21" s="87">
        <v>70000</v>
      </c>
      <c r="I21" s="24" t="s">
        <v>13</v>
      </c>
      <c r="J21" s="111">
        <v>20006041970</v>
      </c>
      <c r="K21" s="88"/>
      <c r="L21" s="25" t="s">
        <v>30</v>
      </c>
    </row>
    <row r="22" spans="1:12" s="37" customFormat="1" ht="15" x14ac:dyDescent="0.25">
      <c r="A22" s="151"/>
      <c r="B22" s="84" t="s">
        <v>31</v>
      </c>
      <c r="C22" s="144">
        <v>22722</v>
      </c>
      <c r="D22" s="110" t="s">
        <v>500</v>
      </c>
      <c r="E22" s="21">
        <v>0</v>
      </c>
      <c r="F22" s="22">
        <v>100000</v>
      </c>
      <c r="G22" s="23">
        <f t="shared" si="1"/>
        <v>1598719.92</v>
      </c>
      <c r="H22" s="87">
        <v>1598719.92</v>
      </c>
      <c r="I22" s="24" t="s">
        <v>13</v>
      </c>
      <c r="J22" s="111">
        <v>20006041970</v>
      </c>
      <c r="K22" s="88"/>
      <c r="L22" s="25"/>
    </row>
    <row r="23" spans="1:12" s="37" customFormat="1" ht="25.5" x14ac:dyDescent="0.25">
      <c r="A23" s="151"/>
      <c r="B23" s="84" t="s">
        <v>32</v>
      </c>
      <c r="C23" s="144">
        <v>564</v>
      </c>
      <c r="D23" s="110" t="s">
        <v>500</v>
      </c>
      <c r="E23" s="21">
        <v>0</v>
      </c>
      <c r="F23" s="22">
        <v>100000</v>
      </c>
      <c r="G23" s="23">
        <f t="shared" si="1"/>
        <v>39683.040000000001</v>
      </c>
      <c r="H23" s="87">
        <v>70000</v>
      </c>
      <c r="I23" s="24" t="s">
        <v>13</v>
      </c>
      <c r="J23" s="111">
        <v>20006041970</v>
      </c>
      <c r="K23" s="88"/>
      <c r="L23" s="25"/>
    </row>
    <row r="24" spans="1:12" s="37" customFormat="1" ht="36" customHeight="1" x14ac:dyDescent="0.25">
      <c r="A24" s="151"/>
      <c r="B24" s="84" t="s">
        <v>33</v>
      </c>
      <c r="C24" s="144">
        <v>939</v>
      </c>
      <c r="D24" s="110" t="s">
        <v>500</v>
      </c>
      <c r="E24" s="21">
        <v>0</v>
      </c>
      <c r="F24" s="22">
        <v>100000</v>
      </c>
      <c r="G24" s="23">
        <f t="shared" si="1"/>
        <v>66068.039999999994</v>
      </c>
      <c r="H24" s="87">
        <v>70000</v>
      </c>
      <c r="I24" s="24" t="s">
        <v>13</v>
      </c>
      <c r="J24" s="111">
        <v>20006041970</v>
      </c>
      <c r="K24" s="88"/>
      <c r="L24" s="25"/>
    </row>
    <row r="25" spans="1:12" s="37" customFormat="1" ht="25.5" x14ac:dyDescent="0.25">
      <c r="A25" s="151"/>
      <c r="B25" s="84" t="s">
        <v>34</v>
      </c>
      <c r="C25" s="144">
        <v>3924</v>
      </c>
      <c r="D25" s="110" t="s">
        <v>500</v>
      </c>
      <c r="E25" s="21">
        <v>0</v>
      </c>
      <c r="F25" s="22">
        <v>100000</v>
      </c>
      <c r="G25" s="23">
        <f t="shared" si="1"/>
        <v>276092.64</v>
      </c>
      <c r="H25" s="87">
        <v>276092.64</v>
      </c>
      <c r="I25" s="24" t="s">
        <v>13</v>
      </c>
      <c r="J25" s="111">
        <v>20006041970</v>
      </c>
      <c r="K25" s="88"/>
      <c r="L25" s="25"/>
    </row>
    <row r="26" spans="1:12" s="37" customFormat="1" ht="25.5" x14ac:dyDescent="0.25">
      <c r="A26" s="151"/>
      <c r="B26" s="84" t="s">
        <v>35</v>
      </c>
      <c r="C26" s="144">
        <v>6150</v>
      </c>
      <c r="D26" s="110" t="s">
        <v>500</v>
      </c>
      <c r="E26" s="21">
        <v>0</v>
      </c>
      <c r="F26" s="22">
        <v>100000</v>
      </c>
      <c r="G26" s="23">
        <f t="shared" si="1"/>
        <v>432714</v>
      </c>
      <c r="H26" s="87">
        <v>432714</v>
      </c>
      <c r="I26" s="24" t="s">
        <v>13</v>
      </c>
      <c r="J26" s="111">
        <v>20006041970</v>
      </c>
      <c r="K26" s="88"/>
      <c r="L26" s="25"/>
    </row>
    <row r="27" spans="1:12" s="37" customFormat="1" ht="25.5" x14ac:dyDescent="0.25">
      <c r="A27" s="151"/>
      <c r="B27" s="84" t="s">
        <v>36</v>
      </c>
      <c r="C27" s="144">
        <v>6467</v>
      </c>
      <c r="D27" s="110" t="s">
        <v>500</v>
      </c>
      <c r="E27" s="21">
        <v>0</v>
      </c>
      <c r="F27" s="22">
        <v>100000</v>
      </c>
      <c r="G27" s="23">
        <f t="shared" si="1"/>
        <v>455018.12</v>
      </c>
      <c r="H27" s="87">
        <v>455018.12</v>
      </c>
      <c r="I27" s="24" t="s">
        <v>13</v>
      </c>
      <c r="J27" s="111">
        <v>20006041970</v>
      </c>
      <c r="K27" s="88"/>
      <c r="L27" s="25"/>
    </row>
    <row r="28" spans="1:12" s="37" customFormat="1" ht="25.5" x14ac:dyDescent="0.25">
      <c r="A28" s="151"/>
      <c r="B28" s="84" t="s">
        <v>37</v>
      </c>
      <c r="C28" s="144">
        <v>6226</v>
      </c>
      <c r="D28" s="110" t="s">
        <v>500</v>
      </c>
      <c r="E28" s="21">
        <v>0</v>
      </c>
      <c r="F28" s="22">
        <v>100000</v>
      </c>
      <c r="G28" s="23">
        <f t="shared" si="1"/>
        <v>438061.36</v>
      </c>
      <c r="H28" s="87">
        <v>438061.36</v>
      </c>
      <c r="I28" s="24" t="s">
        <v>13</v>
      </c>
      <c r="J28" s="111">
        <v>20006041970</v>
      </c>
      <c r="K28" s="88"/>
      <c r="L28" s="25"/>
    </row>
    <row r="29" spans="1:12" s="37" customFormat="1" ht="15" customHeight="1" x14ac:dyDescent="0.25">
      <c r="A29" s="148"/>
      <c r="B29" s="148" t="s">
        <v>38</v>
      </c>
      <c r="C29" s="38"/>
      <c r="D29" s="38"/>
      <c r="E29" s="38"/>
      <c r="F29" s="38"/>
      <c r="G29" s="39"/>
      <c r="H29" s="40">
        <v>33627425.920000002</v>
      </c>
      <c r="I29" s="40"/>
      <c r="J29" s="40"/>
      <c r="K29" s="94"/>
    </row>
    <row r="30" spans="1:12" s="37" customFormat="1" ht="30" customHeight="1" x14ac:dyDescent="0.25">
      <c r="A30" s="151"/>
      <c r="B30" s="95" t="s">
        <v>39</v>
      </c>
      <c r="C30" s="144">
        <v>5113</v>
      </c>
      <c r="D30" s="110" t="s">
        <v>500</v>
      </c>
      <c r="E30" s="21">
        <v>0</v>
      </c>
      <c r="F30" s="22">
        <v>100000</v>
      </c>
      <c r="G30" s="23">
        <f t="shared" ref="G30:G93" si="2">C30*70.36+E30*100000</f>
        <v>359750.68</v>
      </c>
      <c r="H30" s="87">
        <v>359750.68</v>
      </c>
      <c r="I30" s="24" t="s">
        <v>13</v>
      </c>
      <c r="J30" s="111">
        <v>20006041970</v>
      </c>
      <c r="K30" s="88"/>
      <c r="L30" s="41" t="s">
        <v>30</v>
      </c>
    </row>
    <row r="31" spans="1:12" s="37" customFormat="1" ht="15" x14ac:dyDescent="0.25">
      <c r="A31" s="151"/>
      <c r="B31" s="95" t="s">
        <v>40</v>
      </c>
      <c r="C31" s="144">
        <v>7736</v>
      </c>
      <c r="D31" s="110" t="s">
        <v>500</v>
      </c>
      <c r="E31" s="21">
        <v>0</v>
      </c>
      <c r="F31" s="22">
        <v>100000</v>
      </c>
      <c r="G31" s="23">
        <f t="shared" si="2"/>
        <v>544304.96</v>
      </c>
      <c r="H31" s="87">
        <v>544304.96</v>
      </c>
      <c r="I31" s="24" t="s">
        <v>13</v>
      </c>
      <c r="J31" s="111">
        <v>20006041970</v>
      </c>
      <c r="K31" s="88"/>
      <c r="L31" s="41"/>
    </row>
    <row r="32" spans="1:12" s="37" customFormat="1" ht="39" x14ac:dyDescent="0.25">
      <c r="A32" s="151"/>
      <c r="B32" s="95" t="s">
        <v>41</v>
      </c>
      <c r="C32" s="144">
        <v>6772</v>
      </c>
      <c r="D32" s="110" t="s">
        <v>500</v>
      </c>
      <c r="E32" s="21">
        <v>0</v>
      </c>
      <c r="F32" s="22">
        <v>100000</v>
      </c>
      <c r="G32" s="23">
        <f t="shared" si="2"/>
        <v>476477.92</v>
      </c>
      <c r="H32" s="87">
        <v>476477.92</v>
      </c>
      <c r="I32" s="24" t="s">
        <v>13</v>
      </c>
      <c r="J32" s="111">
        <v>20006041970</v>
      </c>
      <c r="K32" s="88"/>
      <c r="L32" s="41"/>
    </row>
    <row r="33" spans="1:12" s="37" customFormat="1" ht="26.25" x14ac:dyDescent="0.25">
      <c r="A33" s="151"/>
      <c r="B33" s="95" t="s">
        <v>42</v>
      </c>
      <c r="C33" s="144">
        <v>5628</v>
      </c>
      <c r="D33" s="110" t="s">
        <v>500</v>
      </c>
      <c r="E33" s="42">
        <v>1</v>
      </c>
      <c r="F33" s="22">
        <v>100000</v>
      </c>
      <c r="G33" s="23">
        <f t="shared" si="2"/>
        <v>495986.08</v>
      </c>
      <c r="H33" s="87">
        <v>495986.08</v>
      </c>
      <c r="I33" s="24" t="s">
        <v>13</v>
      </c>
      <c r="J33" s="111">
        <v>20006041970</v>
      </c>
      <c r="K33" s="88"/>
      <c r="L33" s="41"/>
    </row>
    <row r="34" spans="1:12" s="37" customFormat="1" ht="41.25" customHeight="1" x14ac:dyDescent="0.25">
      <c r="A34" s="151"/>
      <c r="B34" s="95" t="s">
        <v>43</v>
      </c>
      <c r="C34" s="144">
        <v>1614</v>
      </c>
      <c r="D34" s="110" t="s">
        <v>500</v>
      </c>
      <c r="E34" s="21">
        <v>0</v>
      </c>
      <c r="F34" s="22">
        <v>100000</v>
      </c>
      <c r="G34" s="23">
        <f t="shared" si="2"/>
        <v>113561.04</v>
      </c>
      <c r="H34" s="87">
        <v>113561.04</v>
      </c>
      <c r="I34" s="24" t="s">
        <v>13</v>
      </c>
      <c r="J34" s="111">
        <v>20006041970</v>
      </c>
      <c r="K34" s="88"/>
      <c r="L34" s="43">
        <f>SUM(G30:G34)</f>
        <v>1990080.68</v>
      </c>
    </row>
    <row r="35" spans="1:12" s="37" customFormat="1" ht="15" customHeight="1" x14ac:dyDescent="0.25">
      <c r="A35" s="151"/>
      <c r="B35" s="95" t="s">
        <v>44</v>
      </c>
      <c r="C35" s="144">
        <v>25421</v>
      </c>
      <c r="D35" s="110" t="s">
        <v>500</v>
      </c>
      <c r="E35" s="21">
        <v>0</v>
      </c>
      <c r="F35" s="22">
        <v>100000</v>
      </c>
      <c r="G35" s="23">
        <f t="shared" si="2"/>
        <v>1788621.56</v>
      </c>
      <c r="H35" s="87">
        <v>1788621.56</v>
      </c>
      <c r="I35" s="24" t="s">
        <v>13</v>
      </c>
      <c r="J35" s="111">
        <v>20006041970</v>
      </c>
      <c r="K35" s="88"/>
      <c r="L35" s="44" t="s">
        <v>45</v>
      </c>
    </row>
    <row r="36" spans="1:12" s="37" customFormat="1" ht="26.25" x14ac:dyDescent="0.25">
      <c r="A36" s="151"/>
      <c r="B36" s="95" t="s">
        <v>46</v>
      </c>
      <c r="C36" s="144">
        <v>5163</v>
      </c>
      <c r="D36" s="110" t="s">
        <v>500</v>
      </c>
      <c r="E36" s="21">
        <v>0</v>
      </c>
      <c r="F36" s="22">
        <v>100000</v>
      </c>
      <c r="G36" s="23">
        <f t="shared" si="2"/>
        <v>363268.68</v>
      </c>
      <c r="H36" s="87">
        <v>363268.68</v>
      </c>
      <c r="I36" s="24" t="s">
        <v>13</v>
      </c>
      <c r="J36" s="111">
        <v>20006041970</v>
      </c>
      <c r="K36" s="88"/>
      <c r="L36" s="25"/>
    </row>
    <row r="37" spans="1:12" s="37" customFormat="1" ht="26.25" x14ac:dyDescent="0.25">
      <c r="A37" s="151"/>
      <c r="B37" s="95" t="s">
        <v>47</v>
      </c>
      <c r="C37" s="144">
        <v>5407</v>
      </c>
      <c r="D37" s="110" t="s">
        <v>500</v>
      </c>
      <c r="E37" s="21">
        <v>0</v>
      </c>
      <c r="F37" s="22">
        <v>100000</v>
      </c>
      <c r="G37" s="23">
        <f t="shared" si="2"/>
        <v>380436.52</v>
      </c>
      <c r="H37" s="87">
        <v>380436.52</v>
      </c>
      <c r="I37" s="24" t="s">
        <v>13</v>
      </c>
      <c r="J37" s="111">
        <v>20006041970</v>
      </c>
      <c r="K37" s="88"/>
      <c r="L37" s="25"/>
    </row>
    <row r="38" spans="1:12" s="37" customFormat="1" ht="30.75" customHeight="1" x14ac:dyDescent="0.25">
      <c r="A38" s="151"/>
      <c r="B38" s="95" t="s">
        <v>48</v>
      </c>
      <c r="C38" s="144">
        <v>8410</v>
      </c>
      <c r="D38" s="110" t="s">
        <v>500</v>
      </c>
      <c r="E38" s="21">
        <v>0</v>
      </c>
      <c r="F38" s="22">
        <v>100000</v>
      </c>
      <c r="G38" s="23">
        <f t="shared" si="2"/>
        <v>591727.6</v>
      </c>
      <c r="H38" s="87">
        <v>591727.6</v>
      </c>
      <c r="I38" s="24" t="s">
        <v>13</v>
      </c>
      <c r="J38" s="111">
        <v>20006041970</v>
      </c>
      <c r="K38" s="88"/>
      <c r="L38" s="25"/>
    </row>
    <row r="39" spans="1:12" s="37" customFormat="1" ht="26.25" x14ac:dyDescent="0.25">
      <c r="A39" s="151"/>
      <c r="B39" s="95" t="s">
        <v>49</v>
      </c>
      <c r="C39" s="144">
        <v>2225</v>
      </c>
      <c r="D39" s="110" t="s">
        <v>500</v>
      </c>
      <c r="E39" s="21">
        <v>0</v>
      </c>
      <c r="F39" s="22">
        <v>100000</v>
      </c>
      <c r="G39" s="23">
        <f t="shared" si="2"/>
        <v>156551</v>
      </c>
      <c r="H39" s="87">
        <v>156551</v>
      </c>
      <c r="I39" s="24" t="s">
        <v>13</v>
      </c>
      <c r="J39" s="111">
        <v>20006041970</v>
      </c>
      <c r="K39" s="88"/>
      <c r="L39" s="25"/>
    </row>
    <row r="40" spans="1:12" s="37" customFormat="1" ht="39" customHeight="1" x14ac:dyDescent="0.25">
      <c r="A40" s="151"/>
      <c r="B40" s="95" t="s">
        <v>50</v>
      </c>
      <c r="C40" s="144">
        <v>3892</v>
      </c>
      <c r="D40" s="110" t="s">
        <v>500</v>
      </c>
      <c r="E40" s="21">
        <v>0</v>
      </c>
      <c r="F40" s="22">
        <v>100000</v>
      </c>
      <c r="G40" s="23">
        <f t="shared" si="2"/>
        <v>273841.12</v>
      </c>
      <c r="H40" s="87">
        <v>273841.12</v>
      </c>
      <c r="I40" s="24" t="s">
        <v>13</v>
      </c>
      <c r="J40" s="111">
        <v>20006041970</v>
      </c>
      <c r="K40" s="88"/>
      <c r="L40" s="25"/>
    </row>
    <row r="41" spans="1:12" s="37" customFormat="1" ht="26.25" x14ac:dyDescent="0.25">
      <c r="A41" s="151"/>
      <c r="B41" s="95" t="s">
        <v>51</v>
      </c>
      <c r="C41" s="144">
        <v>265</v>
      </c>
      <c r="D41" s="110" t="s">
        <v>500</v>
      </c>
      <c r="E41" s="21">
        <v>0</v>
      </c>
      <c r="F41" s="22">
        <v>100000</v>
      </c>
      <c r="G41" s="23">
        <f t="shared" si="2"/>
        <v>18645.400000000001</v>
      </c>
      <c r="H41" s="87">
        <v>70000</v>
      </c>
      <c r="I41" s="24" t="s">
        <v>13</v>
      </c>
      <c r="J41" s="111">
        <v>20006041970</v>
      </c>
      <c r="K41" s="88"/>
      <c r="L41" s="44">
        <f>SUM(G35:G41)</f>
        <v>3573091.8800000004</v>
      </c>
    </row>
    <row r="42" spans="1:12" s="37" customFormat="1" ht="26.25" x14ac:dyDescent="0.25">
      <c r="A42" s="151"/>
      <c r="B42" s="95" t="s">
        <v>52</v>
      </c>
      <c r="C42" s="144">
        <v>6335</v>
      </c>
      <c r="D42" s="110" t="s">
        <v>500</v>
      </c>
      <c r="E42" s="21">
        <v>0</v>
      </c>
      <c r="F42" s="22">
        <v>100000</v>
      </c>
      <c r="G42" s="23">
        <f t="shared" si="2"/>
        <v>445730.6</v>
      </c>
      <c r="H42" s="87">
        <v>445730.6</v>
      </c>
      <c r="I42" s="24" t="s">
        <v>13</v>
      </c>
      <c r="J42" s="111">
        <v>20006041970</v>
      </c>
      <c r="K42" s="88"/>
      <c r="L42" s="29" t="s">
        <v>53</v>
      </c>
    </row>
    <row r="43" spans="1:12" s="37" customFormat="1" ht="15" x14ac:dyDescent="0.25">
      <c r="A43" s="151"/>
      <c r="B43" s="95" t="s">
        <v>54</v>
      </c>
      <c r="C43" s="144">
        <v>7942</v>
      </c>
      <c r="D43" s="110" t="s">
        <v>500</v>
      </c>
      <c r="E43" s="21">
        <v>0</v>
      </c>
      <c r="F43" s="22">
        <v>100000</v>
      </c>
      <c r="G43" s="23">
        <f t="shared" si="2"/>
        <v>558799.12</v>
      </c>
      <c r="H43" s="87">
        <v>558799.12</v>
      </c>
      <c r="I43" s="24" t="s">
        <v>13</v>
      </c>
      <c r="J43" s="111">
        <v>20006041970</v>
      </c>
      <c r="K43" s="88"/>
      <c r="L43" s="29"/>
    </row>
    <row r="44" spans="1:12" s="37" customFormat="1" ht="15" x14ac:dyDescent="0.25">
      <c r="A44" s="151"/>
      <c r="B44" s="95" t="s">
        <v>55</v>
      </c>
      <c r="C44" s="144">
        <v>1130</v>
      </c>
      <c r="D44" s="110" t="s">
        <v>500</v>
      </c>
      <c r="E44" s="21">
        <v>0</v>
      </c>
      <c r="F44" s="22">
        <v>100000</v>
      </c>
      <c r="G44" s="23">
        <f t="shared" si="2"/>
        <v>79506.8</v>
      </c>
      <c r="H44" s="87">
        <v>79506.8</v>
      </c>
      <c r="I44" s="24" t="s">
        <v>13</v>
      </c>
      <c r="J44" s="111">
        <v>20006041970</v>
      </c>
      <c r="K44" s="88"/>
      <c r="L44" s="29"/>
    </row>
    <row r="45" spans="1:12" s="37" customFormat="1" ht="39" x14ac:dyDescent="0.25">
      <c r="A45" s="151"/>
      <c r="B45" s="95" t="s">
        <v>56</v>
      </c>
      <c r="C45" s="144">
        <v>2309</v>
      </c>
      <c r="D45" s="110" t="s">
        <v>500</v>
      </c>
      <c r="E45" s="21">
        <v>0</v>
      </c>
      <c r="F45" s="22">
        <v>100000</v>
      </c>
      <c r="G45" s="23">
        <f t="shared" si="2"/>
        <v>162461.24</v>
      </c>
      <c r="H45" s="87">
        <v>162461.24</v>
      </c>
      <c r="I45" s="24" t="s">
        <v>13</v>
      </c>
      <c r="J45" s="111">
        <v>20006041970</v>
      </c>
      <c r="K45" s="88"/>
      <c r="L45" s="45">
        <f>SUM(G42:G45)</f>
        <v>1246497.76</v>
      </c>
    </row>
    <row r="46" spans="1:12" s="37" customFormat="1" ht="15" x14ac:dyDescent="0.25">
      <c r="A46" s="151"/>
      <c r="B46" s="95" t="s">
        <v>57</v>
      </c>
      <c r="C46" s="144">
        <v>3178</v>
      </c>
      <c r="D46" s="110" t="s">
        <v>500</v>
      </c>
      <c r="E46" s="21">
        <v>0</v>
      </c>
      <c r="F46" s="22">
        <v>100000</v>
      </c>
      <c r="G46" s="23">
        <f t="shared" si="2"/>
        <v>223604.08</v>
      </c>
      <c r="H46" s="87">
        <v>223604.08</v>
      </c>
      <c r="I46" s="24" t="s">
        <v>13</v>
      </c>
      <c r="J46" s="111">
        <v>20006041970</v>
      </c>
      <c r="K46" s="88"/>
      <c r="L46" s="46" t="s">
        <v>58</v>
      </c>
    </row>
    <row r="47" spans="1:12" s="37" customFormat="1" ht="15" x14ac:dyDescent="0.25">
      <c r="A47" s="151"/>
      <c r="B47" s="95" t="s">
        <v>59</v>
      </c>
      <c r="C47" s="144">
        <v>20784</v>
      </c>
      <c r="D47" s="110" t="s">
        <v>500</v>
      </c>
      <c r="E47" s="21">
        <v>0</v>
      </c>
      <c r="F47" s="22">
        <v>100000</v>
      </c>
      <c r="G47" s="23">
        <f t="shared" si="2"/>
        <v>1462362.24</v>
      </c>
      <c r="H47" s="87">
        <v>1462362.24</v>
      </c>
      <c r="I47" s="24" t="s">
        <v>13</v>
      </c>
      <c r="J47" s="111">
        <v>20006041970</v>
      </c>
      <c r="K47" s="88"/>
      <c r="L47" s="47"/>
    </row>
    <row r="48" spans="1:12" s="37" customFormat="1" ht="15" x14ac:dyDescent="0.25">
      <c r="A48" s="151"/>
      <c r="B48" s="95" t="s">
        <v>60</v>
      </c>
      <c r="C48" s="144">
        <v>80</v>
      </c>
      <c r="D48" s="110" t="s">
        <v>500</v>
      </c>
      <c r="E48" s="21">
        <v>0</v>
      </c>
      <c r="F48" s="22">
        <v>100000</v>
      </c>
      <c r="G48" s="23">
        <f t="shared" si="2"/>
        <v>5628.8</v>
      </c>
      <c r="H48" s="87">
        <v>70000</v>
      </c>
      <c r="I48" s="24" t="s">
        <v>13</v>
      </c>
      <c r="J48" s="111">
        <v>20006041970</v>
      </c>
      <c r="K48" s="88"/>
      <c r="L48" s="47"/>
    </row>
    <row r="49" spans="1:12" s="37" customFormat="1" ht="15" x14ac:dyDescent="0.25">
      <c r="A49" s="151"/>
      <c r="B49" s="95" t="s">
        <v>61</v>
      </c>
      <c r="C49" s="144">
        <v>10175</v>
      </c>
      <c r="D49" s="110" t="s">
        <v>500</v>
      </c>
      <c r="E49" s="21">
        <v>0</v>
      </c>
      <c r="F49" s="22">
        <v>100000</v>
      </c>
      <c r="G49" s="23">
        <f t="shared" si="2"/>
        <v>715913</v>
      </c>
      <c r="H49" s="87">
        <v>715913</v>
      </c>
      <c r="I49" s="24" t="s">
        <v>13</v>
      </c>
      <c r="J49" s="111">
        <v>20006041970</v>
      </c>
      <c r="K49" s="88"/>
      <c r="L49" s="47"/>
    </row>
    <row r="50" spans="1:12" s="37" customFormat="1" ht="26.25" x14ac:dyDescent="0.25">
      <c r="A50" s="151"/>
      <c r="B50" s="95" t="s">
        <v>62</v>
      </c>
      <c r="C50" s="144">
        <v>1995</v>
      </c>
      <c r="D50" s="110" t="s">
        <v>500</v>
      </c>
      <c r="E50" s="21">
        <v>0</v>
      </c>
      <c r="F50" s="22">
        <v>100000</v>
      </c>
      <c r="G50" s="23">
        <f t="shared" si="2"/>
        <v>140368.20000000001</v>
      </c>
      <c r="H50" s="87">
        <v>140368.20000000001</v>
      </c>
      <c r="I50" s="24" t="s">
        <v>13</v>
      </c>
      <c r="J50" s="111">
        <v>20006041970</v>
      </c>
      <c r="K50" s="88"/>
      <c r="L50" s="47"/>
    </row>
    <row r="51" spans="1:12" s="37" customFormat="1" ht="39" x14ac:dyDescent="0.25">
      <c r="A51" s="151"/>
      <c r="B51" s="95" t="s">
        <v>63</v>
      </c>
      <c r="C51" s="144">
        <v>529</v>
      </c>
      <c r="D51" s="110" t="s">
        <v>500</v>
      </c>
      <c r="E51" s="21">
        <v>0</v>
      </c>
      <c r="F51" s="22">
        <v>100000</v>
      </c>
      <c r="G51" s="23">
        <f t="shared" si="2"/>
        <v>37220.44</v>
      </c>
      <c r="H51" s="87">
        <v>70000</v>
      </c>
      <c r="I51" s="24" t="s">
        <v>13</v>
      </c>
      <c r="J51" s="111">
        <v>20006041970</v>
      </c>
      <c r="K51" s="88"/>
      <c r="L51" s="47"/>
    </row>
    <row r="52" spans="1:12" s="37" customFormat="1" ht="39" x14ac:dyDescent="0.25">
      <c r="A52" s="151"/>
      <c r="B52" s="95" t="s">
        <v>64</v>
      </c>
      <c r="C52" s="144">
        <v>266</v>
      </c>
      <c r="D52" s="110" t="s">
        <v>500</v>
      </c>
      <c r="E52" s="21">
        <v>0</v>
      </c>
      <c r="F52" s="22">
        <v>100000</v>
      </c>
      <c r="G52" s="23">
        <f t="shared" si="2"/>
        <v>18715.759999999998</v>
      </c>
      <c r="H52" s="87">
        <v>70000</v>
      </c>
      <c r="I52" s="24" t="s">
        <v>13</v>
      </c>
      <c r="J52" s="111">
        <v>20006041970</v>
      </c>
      <c r="K52" s="88"/>
      <c r="L52" s="46">
        <f>SUM(G46:G52)</f>
        <v>2603812.52</v>
      </c>
    </row>
    <row r="53" spans="1:12" s="37" customFormat="1" ht="15" x14ac:dyDescent="0.25">
      <c r="A53" s="151"/>
      <c r="B53" s="95" t="s">
        <v>65</v>
      </c>
      <c r="C53" s="144">
        <v>5785</v>
      </c>
      <c r="D53" s="110" t="s">
        <v>500</v>
      </c>
      <c r="E53" s="21">
        <v>0</v>
      </c>
      <c r="F53" s="22">
        <v>100000</v>
      </c>
      <c r="G53" s="23">
        <f t="shared" si="2"/>
        <v>407032.6</v>
      </c>
      <c r="H53" s="87">
        <v>407032.6</v>
      </c>
      <c r="I53" s="24" t="s">
        <v>13</v>
      </c>
      <c r="J53" s="111">
        <v>20006041970</v>
      </c>
      <c r="K53" s="88"/>
      <c r="L53" s="48" t="s">
        <v>66</v>
      </c>
    </row>
    <row r="54" spans="1:12" s="37" customFormat="1" ht="15" x14ac:dyDescent="0.25">
      <c r="A54" s="151"/>
      <c r="B54" s="95" t="s">
        <v>67</v>
      </c>
      <c r="C54" s="144">
        <v>6625</v>
      </c>
      <c r="D54" s="110" t="s">
        <v>500</v>
      </c>
      <c r="E54" s="21">
        <v>0</v>
      </c>
      <c r="F54" s="22">
        <v>100000</v>
      </c>
      <c r="G54" s="23">
        <f t="shared" si="2"/>
        <v>466135</v>
      </c>
      <c r="H54" s="87">
        <v>466135</v>
      </c>
      <c r="I54" s="24" t="s">
        <v>13</v>
      </c>
      <c r="J54" s="111">
        <v>20006041970</v>
      </c>
      <c r="K54" s="88"/>
      <c r="L54" s="48"/>
    </row>
    <row r="55" spans="1:12" s="37" customFormat="1" ht="15" x14ac:dyDescent="0.25">
      <c r="A55" s="151"/>
      <c r="B55" s="95" t="s">
        <v>68</v>
      </c>
      <c r="C55" s="144">
        <v>3366</v>
      </c>
      <c r="D55" s="110" t="s">
        <v>500</v>
      </c>
      <c r="E55" s="21">
        <v>0</v>
      </c>
      <c r="F55" s="22">
        <v>100000</v>
      </c>
      <c r="G55" s="23">
        <f t="shared" si="2"/>
        <v>236831.76</v>
      </c>
      <c r="H55" s="87">
        <v>236831.76</v>
      </c>
      <c r="I55" s="24" t="s">
        <v>13</v>
      </c>
      <c r="J55" s="111">
        <v>20006041970</v>
      </c>
      <c r="K55" s="88"/>
      <c r="L55" s="48"/>
    </row>
    <row r="56" spans="1:12" s="37" customFormat="1" ht="15" x14ac:dyDescent="0.25">
      <c r="A56" s="151"/>
      <c r="B56" s="95" t="s">
        <v>69</v>
      </c>
      <c r="C56" s="144">
        <v>1840</v>
      </c>
      <c r="D56" s="110" t="s">
        <v>500</v>
      </c>
      <c r="E56" s="42">
        <v>1</v>
      </c>
      <c r="F56" s="22">
        <v>100000</v>
      </c>
      <c r="G56" s="23">
        <f t="shared" si="2"/>
        <v>229462.39999999999</v>
      </c>
      <c r="H56" s="87">
        <v>229462.39999999999</v>
      </c>
      <c r="I56" s="24" t="s">
        <v>13</v>
      </c>
      <c r="J56" s="111">
        <v>20006041970</v>
      </c>
      <c r="K56" s="88"/>
      <c r="L56" s="48"/>
    </row>
    <row r="57" spans="1:12" s="37" customFormat="1" ht="15" x14ac:dyDescent="0.25">
      <c r="A57" s="151"/>
      <c r="B57" s="95" t="s">
        <v>70</v>
      </c>
      <c r="C57" s="144">
        <v>9038</v>
      </c>
      <c r="D57" s="110" t="s">
        <v>500</v>
      </c>
      <c r="E57" s="21">
        <v>0</v>
      </c>
      <c r="F57" s="22">
        <v>100000</v>
      </c>
      <c r="G57" s="23">
        <f t="shared" si="2"/>
        <v>635913.68000000005</v>
      </c>
      <c r="H57" s="87">
        <v>635913.68000000005</v>
      </c>
      <c r="I57" s="24" t="s">
        <v>13</v>
      </c>
      <c r="J57" s="111">
        <v>20006041970</v>
      </c>
      <c r="K57" s="88"/>
      <c r="L57" s="48"/>
    </row>
    <row r="58" spans="1:12" s="37" customFormat="1" ht="15" x14ac:dyDescent="0.25">
      <c r="A58" s="151"/>
      <c r="B58" s="95" t="s">
        <v>71</v>
      </c>
      <c r="C58" s="144">
        <v>1467</v>
      </c>
      <c r="D58" s="110" t="s">
        <v>500</v>
      </c>
      <c r="E58" s="21">
        <v>0</v>
      </c>
      <c r="F58" s="22">
        <v>100000</v>
      </c>
      <c r="G58" s="23">
        <f t="shared" si="2"/>
        <v>103218.12</v>
      </c>
      <c r="H58" s="87">
        <v>103218.12</v>
      </c>
      <c r="I58" s="24" t="s">
        <v>13</v>
      </c>
      <c r="J58" s="111">
        <v>20006041970</v>
      </c>
      <c r="K58" s="88"/>
      <c r="L58" s="48"/>
    </row>
    <row r="59" spans="1:12" s="37" customFormat="1" ht="26.25" x14ac:dyDescent="0.25">
      <c r="A59" s="151"/>
      <c r="B59" s="95" t="s">
        <v>72</v>
      </c>
      <c r="C59" s="144">
        <v>7772</v>
      </c>
      <c r="D59" s="110" t="s">
        <v>500</v>
      </c>
      <c r="E59" s="21">
        <v>0</v>
      </c>
      <c r="F59" s="22">
        <v>100000</v>
      </c>
      <c r="G59" s="23">
        <f t="shared" si="2"/>
        <v>546837.92000000004</v>
      </c>
      <c r="H59" s="87">
        <v>546837.92000000004</v>
      </c>
      <c r="I59" s="24" t="s">
        <v>13</v>
      </c>
      <c r="J59" s="111">
        <v>20006041970</v>
      </c>
      <c r="K59" s="88"/>
      <c r="L59" s="48"/>
    </row>
    <row r="60" spans="1:12" s="37" customFormat="1" ht="39" x14ac:dyDescent="0.25">
      <c r="A60" s="151"/>
      <c r="B60" s="95" t="s">
        <v>73</v>
      </c>
      <c r="C60" s="144">
        <v>1467</v>
      </c>
      <c r="D60" s="110" t="s">
        <v>500</v>
      </c>
      <c r="E60" s="21">
        <v>0</v>
      </c>
      <c r="F60" s="22">
        <v>100000</v>
      </c>
      <c r="G60" s="23">
        <f t="shared" si="2"/>
        <v>103218.12</v>
      </c>
      <c r="H60" s="87">
        <v>103218.12</v>
      </c>
      <c r="I60" s="24" t="s">
        <v>13</v>
      </c>
      <c r="J60" s="111">
        <v>20006041970</v>
      </c>
      <c r="K60" s="88"/>
      <c r="L60" s="48"/>
    </row>
    <row r="61" spans="1:12" s="37" customFormat="1" ht="26.25" customHeight="1" x14ac:dyDescent="0.25">
      <c r="A61" s="151"/>
      <c r="B61" s="95" t="s">
        <v>74</v>
      </c>
      <c r="C61" s="144">
        <v>631</v>
      </c>
      <c r="D61" s="110" t="s">
        <v>500</v>
      </c>
      <c r="E61" s="42">
        <v>1</v>
      </c>
      <c r="F61" s="22">
        <v>100000</v>
      </c>
      <c r="G61" s="23">
        <f t="shared" si="2"/>
        <v>144397.16</v>
      </c>
      <c r="H61" s="87">
        <v>144397.16</v>
      </c>
      <c r="I61" s="24" t="s">
        <v>13</v>
      </c>
      <c r="J61" s="111">
        <v>20006041970</v>
      </c>
      <c r="K61" s="88"/>
      <c r="L61" s="48"/>
    </row>
    <row r="62" spans="1:12" s="37" customFormat="1" ht="24.75" customHeight="1" x14ac:dyDescent="0.25">
      <c r="A62" s="151"/>
      <c r="B62" s="95" t="s">
        <v>75</v>
      </c>
      <c r="C62" s="144">
        <v>3880</v>
      </c>
      <c r="D62" s="110" t="s">
        <v>500</v>
      </c>
      <c r="E62" s="21">
        <v>0</v>
      </c>
      <c r="F62" s="22">
        <v>100000</v>
      </c>
      <c r="G62" s="23">
        <f t="shared" si="2"/>
        <v>272996.8</v>
      </c>
      <c r="H62" s="87">
        <v>272996.8</v>
      </c>
      <c r="I62" s="24" t="s">
        <v>13</v>
      </c>
      <c r="J62" s="111">
        <v>20006041970</v>
      </c>
      <c r="K62" s="88"/>
      <c r="L62" s="49">
        <f>SUM(G53:G62)</f>
        <v>3146043.56</v>
      </c>
    </row>
    <row r="63" spans="1:12" s="37" customFormat="1" ht="15" x14ac:dyDescent="0.25">
      <c r="A63" s="151"/>
      <c r="B63" s="95" t="s">
        <v>76</v>
      </c>
      <c r="C63" s="144">
        <v>8675</v>
      </c>
      <c r="D63" s="110" t="s">
        <v>500</v>
      </c>
      <c r="E63" s="21">
        <v>0</v>
      </c>
      <c r="F63" s="22">
        <v>100000</v>
      </c>
      <c r="G63" s="23">
        <f t="shared" si="2"/>
        <v>610373</v>
      </c>
      <c r="H63" s="87">
        <v>610373</v>
      </c>
      <c r="I63" s="24" t="s">
        <v>13</v>
      </c>
      <c r="J63" s="111">
        <v>20006041970</v>
      </c>
      <c r="K63" s="88"/>
      <c r="L63" s="50" t="s">
        <v>77</v>
      </c>
    </row>
    <row r="64" spans="1:12" s="37" customFormat="1" ht="15" x14ac:dyDescent="0.25">
      <c r="A64" s="151"/>
      <c r="B64" s="95" t="s">
        <v>78</v>
      </c>
      <c r="C64" s="144">
        <v>8820</v>
      </c>
      <c r="D64" s="110" t="s">
        <v>500</v>
      </c>
      <c r="E64" s="21">
        <v>0</v>
      </c>
      <c r="F64" s="22">
        <v>100000</v>
      </c>
      <c r="G64" s="23">
        <f t="shared" si="2"/>
        <v>620575.19999999995</v>
      </c>
      <c r="H64" s="87">
        <v>620575.19999999995</v>
      </c>
      <c r="I64" s="24" t="s">
        <v>13</v>
      </c>
      <c r="J64" s="111">
        <v>20006041970</v>
      </c>
      <c r="K64" s="88"/>
      <c r="L64" s="51"/>
    </row>
    <row r="65" spans="1:12" s="37" customFormat="1" ht="15" x14ac:dyDescent="0.25">
      <c r="A65" s="151"/>
      <c r="B65" s="95" t="s">
        <v>79</v>
      </c>
      <c r="C65" s="144">
        <v>551</v>
      </c>
      <c r="D65" s="110" t="s">
        <v>500</v>
      </c>
      <c r="E65" s="21">
        <v>0</v>
      </c>
      <c r="F65" s="22">
        <v>100000</v>
      </c>
      <c r="G65" s="23">
        <f t="shared" si="2"/>
        <v>38768.36</v>
      </c>
      <c r="H65" s="87">
        <v>70000</v>
      </c>
      <c r="I65" s="24" t="s">
        <v>13</v>
      </c>
      <c r="J65" s="111">
        <v>20006041970</v>
      </c>
      <c r="K65" s="88"/>
      <c r="L65" s="51">
        <f>SUM(G63:G65)</f>
        <v>1269716.56</v>
      </c>
    </row>
    <row r="66" spans="1:12" s="37" customFormat="1" ht="15" x14ac:dyDescent="0.25">
      <c r="A66" s="151"/>
      <c r="B66" s="95" t="s">
        <v>80</v>
      </c>
      <c r="C66" s="144">
        <v>6483</v>
      </c>
      <c r="D66" s="110" t="s">
        <v>500</v>
      </c>
      <c r="E66" s="21">
        <v>0</v>
      </c>
      <c r="F66" s="22">
        <v>100000</v>
      </c>
      <c r="G66" s="23">
        <f t="shared" si="2"/>
        <v>456143.88</v>
      </c>
      <c r="H66" s="87">
        <v>456143.88</v>
      </c>
      <c r="I66" s="24" t="s">
        <v>13</v>
      </c>
      <c r="J66" s="111">
        <v>20006041970</v>
      </c>
      <c r="K66" s="88"/>
      <c r="L66" s="52" t="s">
        <v>81</v>
      </c>
    </row>
    <row r="67" spans="1:12" s="37" customFormat="1" ht="15" x14ac:dyDescent="0.25">
      <c r="A67" s="151"/>
      <c r="B67" s="95" t="s">
        <v>82</v>
      </c>
      <c r="C67" s="144">
        <v>2982</v>
      </c>
      <c r="D67" s="110" t="s">
        <v>500</v>
      </c>
      <c r="E67" s="21">
        <v>0</v>
      </c>
      <c r="F67" s="22">
        <v>100000</v>
      </c>
      <c r="G67" s="23">
        <f t="shared" si="2"/>
        <v>209813.52</v>
      </c>
      <c r="H67" s="87">
        <v>209813.52</v>
      </c>
      <c r="I67" s="24" t="s">
        <v>13</v>
      </c>
      <c r="J67" s="111">
        <v>20006041970</v>
      </c>
      <c r="K67" s="88"/>
      <c r="L67" s="52"/>
    </row>
    <row r="68" spans="1:12" s="37" customFormat="1" ht="15" x14ac:dyDescent="0.25">
      <c r="A68" s="151"/>
      <c r="B68" s="95" t="s">
        <v>83</v>
      </c>
      <c r="C68" s="144">
        <v>9057</v>
      </c>
      <c r="D68" s="110" t="s">
        <v>500</v>
      </c>
      <c r="E68" s="42">
        <v>1</v>
      </c>
      <c r="F68" s="22">
        <v>100000</v>
      </c>
      <c r="G68" s="23">
        <f t="shared" si="2"/>
        <v>737250.52</v>
      </c>
      <c r="H68" s="87">
        <v>737250.52</v>
      </c>
      <c r="I68" s="24" t="s">
        <v>13</v>
      </c>
      <c r="J68" s="111">
        <v>20006041970</v>
      </c>
      <c r="K68" s="88"/>
      <c r="L68" s="52"/>
    </row>
    <row r="69" spans="1:12" s="37" customFormat="1" ht="15" x14ac:dyDescent="0.25">
      <c r="A69" s="151"/>
      <c r="B69" s="95" t="s">
        <v>84</v>
      </c>
      <c r="C69" s="144">
        <v>2698</v>
      </c>
      <c r="D69" s="110" t="s">
        <v>500</v>
      </c>
      <c r="E69" s="21">
        <v>0</v>
      </c>
      <c r="F69" s="22">
        <v>100000</v>
      </c>
      <c r="G69" s="23">
        <f t="shared" si="2"/>
        <v>189831.28</v>
      </c>
      <c r="H69" s="87">
        <v>189831.28</v>
      </c>
      <c r="I69" s="24" t="s">
        <v>13</v>
      </c>
      <c r="J69" s="111">
        <v>20006041970</v>
      </c>
      <c r="K69" s="88"/>
      <c r="L69" s="52"/>
    </row>
    <row r="70" spans="1:12" s="37" customFormat="1" ht="51.75" x14ac:dyDescent="0.25">
      <c r="A70" s="151"/>
      <c r="B70" s="95" t="s">
        <v>85</v>
      </c>
      <c r="C70" s="144">
        <v>894</v>
      </c>
      <c r="D70" s="110" t="s">
        <v>500</v>
      </c>
      <c r="E70" s="42">
        <v>1</v>
      </c>
      <c r="F70" s="22">
        <v>100000</v>
      </c>
      <c r="G70" s="23">
        <f t="shared" si="2"/>
        <v>162901.84</v>
      </c>
      <c r="H70" s="87">
        <v>162901.84</v>
      </c>
      <c r="I70" s="24" t="s">
        <v>13</v>
      </c>
      <c r="J70" s="111">
        <v>20006041970</v>
      </c>
      <c r="K70" s="88"/>
      <c r="L70" s="53">
        <f>SUM(G66:G70)</f>
        <v>1755941.04</v>
      </c>
    </row>
    <row r="71" spans="1:12" s="37" customFormat="1" ht="15" x14ac:dyDescent="0.25">
      <c r="A71" s="151"/>
      <c r="B71" s="95" t="s">
        <v>86</v>
      </c>
      <c r="C71" s="144">
        <v>2975</v>
      </c>
      <c r="D71" s="110" t="s">
        <v>500</v>
      </c>
      <c r="E71" s="21">
        <v>0</v>
      </c>
      <c r="F71" s="22">
        <v>100000</v>
      </c>
      <c r="G71" s="23">
        <f t="shared" si="2"/>
        <v>209321</v>
      </c>
      <c r="H71" s="87">
        <v>209321</v>
      </c>
      <c r="I71" s="24" t="s">
        <v>13</v>
      </c>
      <c r="J71" s="111">
        <v>20006041970</v>
      </c>
      <c r="K71" s="88"/>
      <c r="L71" s="54" t="s">
        <v>87</v>
      </c>
    </row>
    <row r="72" spans="1:12" s="37" customFormat="1" ht="15" x14ac:dyDescent="0.25">
      <c r="A72" s="151"/>
      <c r="B72" s="95" t="s">
        <v>88</v>
      </c>
      <c r="C72" s="144">
        <v>1000</v>
      </c>
      <c r="D72" s="110" t="s">
        <v>500</v>
      </c>
      <c r="E72" s="21">
        <v>0</v>
      </c>
      <c r="F72" s="22">
        <v>100000</v>
      </c>
      <c r="G72" s="23">
        <f t="shared" si="2"/>
        <v>70360</v>
      </c>
      <c r="H72" s="87">
        <v>70360</v>
      </c>
      <c r="I72" s="24" t="s">
        <v>13</v>
      </c>
      <c r="J72" s="111">
        <v>20006041970</v>
      </c>
      <c r="K72" s="88"/>
      <c r="L72" s="54"/>
    </row>
    <row r="73" spans="1:12" s="37" customFormat="1" ht="39" x14ac:dyDescent="0.25">
      <c r="A73" s="151"/>
      <c r="B73" s="95" t="s">
        <v>89</v>
      </c>
      <c r="C73" s="144">
        <v>2545</v>
      </c>
      <c r="D73" s="110" t="s">
        <v>500</v>
      </c>
      <c r="E73" s="21">
        <v>0</v>
      </c>
      <c r="F73" s="22">
        <v>100000</v>
      </c>
      <c r="G73" s="23">
        <f t="shared" si="2"/>
        <v>179066.2</v>
      </c>
      <c r="H73" s="87">
        <v>179066.2</v>
      </c>
      <c r="I73" s="24" t="s">
        <v>13</v>
      </c>
      <c r="J73" s="111">
        <v>20006041970</v>
      </c>
      <c r="K73" s="88"/>
      <c r="L73" s="54"/>
    </row>
    <row r="74" spans="1:12" s="37" customFormat="1" ht="39" x14ac:dyDescent="0.25">
      <c r="A74" s="151"/>
      <c r="B74" s="95" t="s">
        <v>90</v>
      </c>
      <c r="C74" s="144">
        <v>3468</v>
      </c>
      <c r="D74" s="110" t="s">
        <v>500</v>
      </c>
      <c r="E74" s="21">
        <v>0</v>
      </c>
      <c r="F74" s="22">
        <v>100000</v>
      </c>
      <c r="G74" s="23">
        <f t="shared" si="2"/>
        <v>244008.48</v>
      </c>
      <c r="H74" s="87">
        <v>244008.48</v>
      </c>
      <c r="I74" s="24" t="s">
        <v>13</v>
      </c>
      <c r="J74" s="111">
        <v>20006041970</v>
      </c>
      <c r="K74" s="88"/>
      <c r="L74" s="55">
        <f>SUM(G71:G74)</f>
        <v>702755.68</v>
      </c>
    </row>
    <row r="75" spans="1:12" s="37" customFormat="1" ht="15" x14ac:dyDescent="0.25">
      <c r="A75" s="151"/>
      <c r="B75" s="95" t="s">
        <v>91</v>
      </c>
      <c r="C75" s="144">
        <v>10658</v>
      </c>
      <c r="D75" s="110" t="s">
        <v>500</v>
      </c>
      <c r="E75" s="21">
        <v>0</v>
      </c>
      <c r="F75" s="22">
        <v>100000</v>
      </c>
      <c r="G75" s="23">
        <f t="shared" si="2"/>
        <v>749896.88</v>
      </c>
      <c r="H75" s="87">
        <v>749896.88</v>
      </c>
      <c r="I75" s="24" t="s">
        <v>13</v>
      </c>
      <c r="J75" s="111">
        <v>20006041970</v>
      </c>
      <c r="K75" s="88"/>
      <c r="L75" s="56" t="s">
        <v>92</v>
      </c>
    </row>
    <row r="76" spans="1:12" s="37" customFormat="1" ht="15" x14ac:dyDescent="0.25">
      <c r="A76" s="151"/>
      <c r="B76" s="95" t="s">
        <v>93</v>
      </c>
      <c r="C76" s="144">
        <v>1350</v>
      </c>
      <c r="D76" s="110" t="s">
        <v>500</v>
      </c>
      <c r="E76" s="21">
        <v>0</v>
      </c>
      <c r="F76" s="22">
        <v>100000</v>
      </c>
      <c r="G76" s="23">
        <f t="shared" si="2"/>
        <v>94986</v>
      </c>
      <c r="H76" s="87">
        <v>94986</v>
      </c>
      <c r="I76" s="24" t="s">
        <v>13</v>
      </c>
      <c r="J76" s="111">
        <v>20006041970</v>
      </c>
      <c r="K76" s="88"/>
      <c r="L76" s="56"/>
    </row>
    <row r="77" spans="1:12" s="37" customFormat="1" ht="15" x14ac:dyDescent="0.25">
      <c r="A77" s="151"/>
      <c r="B77" s="95" t="s">
        <v>94</v>
      </c>
      <c r="C77" s="144">
        <v>7392</v>
      </c>
      <c r="D77" s="110" t="s">
        <v>500</v>
      </c>
      <c r="E77" s="21">
        <v>0</v>
      </c>
      <c r="F77" s="22">
        <v>100000</v>
      </c>
      <c r="G77" s="23">
        <f t="shared" si="2"/>
        <v>520101.12</v>
      </c>
      <c r="H77" s="87">
        <v>520101.12</v>
      </c>
      <c r="I77" s="24" t="s">
        <v>13</v>
      </c>
      <c r="J77" s="111">
        <v>20006041970</v>
      </c>
      <c r="K77" s="88"/>
      <c r="L77" s="56"/>
    </row>
    <row r="78" spans="1:12" s="37" customFormat="1" ht="15" x14ac:dyDescent="0.25">
      <c r="A78" s="151"/>
      <c r="B78" s="95" t="s">
        <v>95</v>
      </c>
      <c r="C78" s="144">
        <v>6143</v>
      </c>
      <c r="D78" s="110" t="s">
        <v>500</v>
      </c>
      <c r="E78" s="21">
        <v>0</v>
      </c>
      <c r="F78" s="22">
        <v>100000</v>
      </c>
      <c r="G78" s="23">
        <f t="shared" si="2"/>
        <v>432221.48</v>
      </c>
      <c r="H78" s="87">
        <v>432221.48</v>
      </c>
      <c r="I78" s="24" t="s">
        <v>13</v>
      </c>
      <c r="J78" s="111">
        <v>20006041970</v>
      </c>
      <c r="K78" s="88"/>
      <c r="L78" s="56"/>
    </row>
    <row r="79" spans="1:12" s="37" customFormat="1" ht="15" x14ac:dyDescent="0.25">
      <c r="A79" s="151"/>
      <c r="B79" s="95" t="s">
        <v>96</v>
      </c>
      <c r="C79" s="144">
        <v>4928</v>
      </c>
      <c r="D79" s="110" t="s">
        <v>500</v>
      </c>
      <c r="E79" s="21">
        <v>0</v>
      </c>
      <c r="F79" s="22">
        <v>100000</v>
      </c>
      <c r="G79" s="23">
        <f t="shared" si="2"/>
        <v>346734.08000000002</v>
      </c>
      <c r="H79" s="87">
        <v>346734.08000000002</v>
      </c>
      <c r="I79" s="24" t="s">
        <v>13</v>
      </c>
      <c r="J79" s="111">
        <v>20006041970</v>
      </c>
      <c r="K79" s="88"/>
      <c r="L79" s="56"/>
    </row>
    <row r="80" spans="1:12" s="37" customFormat="1" ht="39" x14ac:dyDescent="0.25">
      <c r="A80" s="151"/>
      <c r="B80" s="95" t="s">
        <v>97</v>
      </c>
      <c r="C80" s="144">
        <v>2412</v>
      </c>
      <c r="D80" s="110" t="s">
        <v>500</v>
      </c>
      <c r="E80" s="42">
        <v>1</v>
      </c>
      <c r="F80" s="22">
        <v>100000</v>
      </c>
      <c r="G80" s="23">
        <f t="shared" si="2"/>
        <v>269708.32</v>
      </c>
      <c r="H80" s="87">
        <v>269708.32</v>
      </c>
      <c r="I80" s="24" t="s">
        <v>13</v>
      </c>
      <c r="J80" s="111">
        <v>20006041970</v>
      </c>
      <c r="K80" s="88"/>
      <c r="L80" s="56"/>
    </row>
    <row r="81" spans="1:12" s="37" customFormat="1" ht="39" x14ac:dyDescent="0.25">
      <c r="A81" s="151"/>
      <c r="B81" s="95" t="s">
        <v>98</v>
      </c>
      <c r="C81" s="144">
        <v>4989</v>
      </c>
      <c r="D81" s="110" t="s">
        <v>500</v>
      </c>
      <c r="E81" s="42">
        <v>1</v>
      </c>
      <c r="F81" s="22">
        <v>100000</v>
      </c>
      <c r="G81" s="23">
        <f t="shared" si="2"/>
        <v>451026.04</v>
      </c>
      <c r="H81" s="87">
        <v>451026.04</v>
      </c>
      <c r="I81" s="24" t="s">
        <v>13</v>
      </c>
      <c r="J81" s="111">
        <v>20006041970</v>
      </c>
      <c r="K81" s="88"/>
      <c r="L81" s="57">
        <f>SUM(G75:G81)</f>
        <v>2864673.92</v>
      </c>
    </row>
    <row r="82" spans="1:12" s="37" customFormat="1" ht="26.25" x14ac:dyDescent="0.25">
      <c r="A82" s="151"/>
      <c r="B82" s="95" t="s">
        <v>99</v>
      </c>
      <c r="C82" s="144">
        <v>1119</v>
      </c>
      <c r="D82" s="110" t="s">
        <v>500</v>
      </c>
      <c r="E82" s="21">
        <v>0</v>
      </c>
      <c r="F82" s="22">
        <v>100000</v>
      </c>
      <c r="G82" s="23">
        <f t="shared" si="2"/>
        <v>78732.84</v>
      </c>
      <c r="H82" s="87">
        <v>78732.84</v>
      </c>
      <c r="I82" s="24" t="s">
        <v>13</v>
      </c>
      <c r="J82" s="111">
        <v>20006041970</v>
      </c>
      <c r="K82" s="88"/>
      <c r="L82" s="41" t="s">
        <v>100</v>
      </c>
    </row>
    <row r="83" spans="1:12" s="37" customFormat="1" ht="26.25" x14ac:dyDescent="0.25">
      <c r="A83" s="151"/>
      <c r="B83" s="95" t="s">
        <v>101</v>
      </c>
      <c r="C83" s="144">
        <v>7010</v>
      </c>
      <c r="D83" s="110" t="s">
        <v>500</v>
      </c>
      <c r="E83" s="21">
        <v>0</v>
      </c>
      <c r="F83" s="22">
        <v>100000</v>
      </c>
      <c r="G83" s="23">
        <f t="shared" si="2"/>
        <v>493223.6</v>
      </c>
      <c r="H83" s="87">
        <v>493223.6</v>
      </c>
      <c r="I83" s="24" t="s">
        <v>13</v>
      </c>
      <c r="J83" s="111">
        <v>20006041970</v>
      </c>
      <c r="K83" s="88"/>
      <c r="L83" s="41"/>
    </row>
    <row r="84" spans="1:12" s="37" customFormat="1" ht="15" x14ac:dyDescent="0.25">
      <c r="A84" s="151"/>
      <c r="B84" s="95" t="s">
        <v>102</v>
      </c>
      <c r="C84" s="144">
        <v>1971</v>
      </c>
      <c r="D84" s="110" t="s">
        <v>500</v>
      </c>
      <c r="E84" s="42">
        <v>1</v>
      </c>
      <c r="F84" s="22">
        <v>100000</v>
      </c>
      <c r="G84" s="23">
        <f t="shared" si="2"/>
        <v>238679.56</v>
      </c>
      <c r="H84" s="87">
        <v>238679.56</v>
      </c>
      <c r="I84" s="24" t="s">
        <v>13</v>
      </c>
      <c r="J84" s="111">
        <v>20006041970</v>
      </c>
      <c r="K84" s="88"/>
      <c r="L84" s="41"/>
    </row>
    <row r="85" spans="1:12" s="37" customFormat="1" ht="15" x14ac:dyDescent="0.25">
      <c r="A85" s="151"/>
      <c r="B85" s="95" t="s">
        <v>103</v>
      </c>
      <c r="C85" s="144">
        <v>6814</v>
      </c>
      <c r="D85" s="110" t="s">
        <v>500</v>
      </c>
      <c r="E85" s="21">
        <v>0</v>
      </c>
      <c r="F85" s="22">
        <v>100000</v>
      </c>
      <c r="G85" s="23">
        <f t="shared" si="2"/>
        <v>479433.04</v>
      </c>
      <c r="H85" s="87">
        <v>479433.04</v>
      </c>
      <c r="I85" s="24" t="s">
        <v>13</v>
      </c>
      <c r="J85" s="111">
        <v>20006041970</v>
      </c>
      <c r="K85" s="88"/>
      <c r="L85" s="41"/>
    </row>
    <row r="86" spans="1:12" s="37" customFormat="1" ht="39" x14ac:dyDescent="0.25">
      <c r="A86" s="151"/>
      <c r="B86" s="95" t="s">
        <v>104</v>
      </c>
      <c r="C86" s="144">
        <v>655</v>
      </c>
      <c r="D86" s="110" t="s">
        <v>500</v>
      </c>
      <c r="E86" s="21">
        <v>0</v>
      </c>
      <c r="F86" s="22">
        <v>100000</v>
      </c>
      <c r="G86" s="23">
        <f t="shared" si="2"/>
        <v>46085.8</v>
      </c>
      <c r="H86" s="87">
        <v>70000</v>
      </c>
      <c r="I86" s="24" t="s">
        <v>13</v>
      </c>
      <c r="J86" s="111">
        <v>20006041970</v>
      </c>
      <c r="K86" s="88"/>
      <c r="L86" s="41"/>
    </row>
    <row r="87" spans="1:12" s="37" customFormat="1" ht="26.25" x14ac:dyDescent="0.25">
      <c r="A87" s="151"/>
      <c r="B87" s="95" t="s">
        <v>105</v>
      </c>
      <c r="C87" s="144">
        <v>1423</v>
      </c>
      <c r="D87" s="110" t="s">
        <v>500</v>
      </c>
      <c r="E87" s="21">
        <v>0</v>
      </c>
      <c r="F87" s="22">
        <v>100000</v>
      </c>
      <c r="G87" s="23">
        <f t="shared" si="2"/>
        <v>100122.28</v>
      </c>
      <c r="H87" s="87">
        <v>100122.28</v>
      </c>
      <c r="I87" s="24" t="s">
        <v>13</v>
      </c>
      <c r="J87" s="111">
        <v>20006041970</v>
      </c>
      <c r="K87" s="88"/>
      <c r="L87" s="41"/>
    </row>
    <row r="88" spans="1:12" s="37" customFormat="1" ht="39" x14ac:dyDescent="0.25">
      <c r="A88" s="151"/>
      <c r="B88" s="95" t="s">
        <v>106</v>
      </c>
      <c r="C88" s="144">
        <v>3500</v>
      </c>
      <c r="D88" s="110" t="s">
        <v>500</v>
      </c>
      <c r="E88" s="21">
        <v>0</v>
      </c>
      <c r="F88" s="22">
        <v>100000</v>
      </c>
      <c r="G88" s="23">
        <f t="shared" si="2"/>
        <v>246260</v>
      </c>
      <c r="H88" s="87">
        <v>246260</v>
      </c>
      <c r="I88" s="24" t="s">
        <v>13</v>
      </c>
      <c r="J88" s="111">
        <v>20006041970</v>
      </c>
      <c r="K88" s="88"/>
      <c r="L88" s="41"/>
    </row>
    <row r="89" spans="1:12" s="37" customFormat="1" ht="39" x14ac:dyDescent="0.25">
      <c r="A89" s="151"/>
      <c r="B89" s="95" t="s">
        <v>107</v>
      </c>
      <c r="C89" s="144">
        <v>4230</v>
      </c>
      <c r="D89" s="110" t="s">
        <v>500</v>
      </c>
      <c r="E89" s="21">
        <v>0</v>
      </c>
      <c r="F89" s="22">
        <v>100000</v>
      </c>
      <c r="G89" s="23">
        <f t="shared" si="2"/>
        <v>297622.8</v>
      </c>
      <c r="H89" s="87">
        <v>297622.8</v>
      </c>
      <c r="I89" s="24" t="s">
        <v>13</v>
      </c>
      <c r="J89" s="111">
        <v>20006041970</v>
      </c>
      <c r="K89" s="88"/>
      <c r="L89" s="41"/>
    </row>
    <row r="90" spans="1:12" s="37" customFormat="1" ht="39" x14ac:dyDescent="0.25">
      <c r="A90" s="151"/>
      <c r="B90" s="95" t="s">
        <v>108</v>
      </c>
      <c r="C90" s="144">
        <v>1943</v>
      </c>
      <c r="D90" s="110" t="s">
        <v>500</v>
      </c>
      <c r="E90" s="42">
        <v>1</v>
      </c>
      <c r="F90" s="22">
        <v>100000</v>
      </c>
      <c r="G90" s="23">
        <f t="shared" si="2"/>
        <v>236709.48</v>
      </c>
      <c r="H90" s="87">
        <v>236709.48</v>
      </c>
      <c r="I90" s="24" t="s">
        <v>13</v>
      </c>
      <c r="J90" s="111">
        <v>20006041970</v>
      </c>
      <c r="K90" s="88"/>
      <c r="L90" s="41"/>
    </row>
    <row r="91" spans="1:12" s="37" customFormat="1" ht="51.75" x14ac:dyDescent="0.25">
      <c r="A91" s="151"/>
      <c r="B91" s="95" t="s">
        <v>109</v>
      </c>
      <c r="C91" s="144">
        <v>8429</v>
      </c>
      <c r="D91" s="110" t="s">
        <v>500</v>
      </c>
      <c r="E91" s="21">
        <v>0</v>
      </c>
      <c r="F91" s="22">
        <v>100000</v>
      </c>
      <c r="G91" s="23">
        <f t="shared" si="2"/>
        <v>593064.43999999994</v>
      </c>
      <c r="H91" s="87">
        <v>593064.43999999994</v>
      </c>
      <c r="I91" s="24" t="s">
        <v>13</v>
      </c>
      <c r="J91" s="111">
        <v>20006041970</v>
      </c>
      <c r="K91" s="88"/>
      <c r="L91" s="43">
        <f>SUM(G82:G91)</f>
        <v>2809933.8400000003</v>
      </c>
    </row>
    <row r="92" spans="1:12" s="37" customFormat="1" ht="15" x14ac:dyDescent="0.25">
      <c r="A92" s="151"/>
      <c r="B92" s="95" t="s">
        <v>110</v>
      </c>
      <c r="C92" s="144">
        <v>2188</v>
      </c>
      <c r="D92" s="110" t="s">
        <v>500</v>
      </c>
      <c r="E92" s="21">
        <v>0</v>
      </c>
      <c r="F92" s="22">
        <v>100000</v>
      </c>
      <c r="G92" s="23">
        <f t="shared" si="2"/>
        <v>153947.68</v>
      </c>
      <c r="H92" s="87">
        <v>153947.68</v>
      </c>
      <c r="I92" s="24" t="s">
        <v>13</v>
      </c>
      <c r="J92" s="111">
        <v>20006041970</v>
      </c>
      <c r="K92" s="88"/>
      <c r="L92" s="47" t="s">
        <v>111</v>
      </c>
    </row>
    <row r="93" spans="1:12" s="37" customFormat="1" ht="15" x14ac:dyDescent="0.25">
      <c r="A93" s="151"/>
      <c r="B93" s="95" t="s">
        <v>112</v>
      </c>
      <c r="C93" s="144">
        <v>4277</v>
      </c>
      <c r="D93" s="110" t="s">
        <v>500</v>
      </c>
      <c r="E93" s="42">
        <v>1</v>
      </c>
      <c r="F93" s="22">
        <v>100000</v>
      </c>
      <c r="G93" s="23">
        <f t="shared" si="2"/>
        <v>400929.72</v>
      </c>
      <c r="H93" s="87">
        <v>400929.72</v>
      </c>
      <c r="I93" s="24" t="s">
        <v>13</v>
      </c>
      <c r="J93" s="111">
        <v>20006041970</v>
      </c>
      <c r="K93" s="88"/>
      <c r="L93" s="47"/>
    </row>
    <row r="94" spans="1:12" s="37" customFormat="1" ht="15" x14ac:dyDescent="0.25">
      <c r="A94" s="151"/>
      <c r="B94" s="95" t="s">
        <v>113</v>
      </c>
      <c r="C94" s="144">
        <v>3497</v>
      </c>
      <c r="D94" s="110" t="s">
        <v>500</v>
      </c>
      <c r="E94" s="21">
        <v>0</v>
      </c>
      <c r="F94" s="22">
        <v>100000</v>
      </c>
      <c r="G94" s="23">
        <f t="shared" ref="G94:G117" si="3">C94*70.36+E94*100000</f>
        <v>246048.91999999998</v>
      </c>
      <c r="H94" s="87">
        <v>246048.91999999998</v>
      </c>
      <c r="I94" s="24" t="s">
        <v>13</v>
      </c>
      <c r="J94" s="111">
        <v>20006041970</v>
      </c>
      <c r="K94" s="88"/>
      <c r="L94" s="47"/>
    </row>
    <row r="95" spans="1:12" s="37" customFormat="1" ht="26.25" x14ac:dyDescent="0.25">
      <c r="A95" s="151"/>
      <c r="B95" s="95" t="s">
        <v>114</v>
      </c>
      <c r="C95" s="144">
        <v>3285</v>
      </c>
      <c r="D95" s="110" t="s">
        <v>500</v>
      </c>
      <c r="E95" s="21">
        <v>0</v>
      </c>
      <c r="F95" s="22">
        <v>100000</v>
      </c>
      <c r="G95" s="23">
        <f t="shared" si="3"/>
        <v>231132.6</v>
      </c>
      <c r="H95" s="87">
        <v>231132.6</v>
      </c>
      <c r="I95" s="24" t="s">
        <v>13</v>
      </c>
      <c r="J95" s="111">
        <v>20006041970</v>
      </c>
      <c r="K95" s="88"/>
      <c r="L95" s="47"/>
    </row>
    <row r="96" spans="1:12" ht="15" x14ac:dyDescent="0.25">
      <c r="A96" s="151"/>
      <c r="B96" s="95" t="s">
        <v>115</v>
      </c>
      <c r="C96" s="144">
        <v>15545</v>
      </c>
      <c r="D96" s="110" t="s">
        <v>500</v>
      </c>
      <c r="E96" s="21">
        <v>0</v>
      </c>
      <c r="F96" s="22">
        <v>100000</v>
      </c>
      <c r="G96" s="23">
        <f t="shared" si="3"/>
        <v>1093746.2</v>
      </c>
      <c r="H96" s="87">
        <v>1093746.2</v>
      </c>
      <c r="I96" s="24" t="s">
        <v>13</v>
      </c>
      <c r="J96" s="111">
        <v>20006041970</v>
      </c>
      <c r="K96" s="88"/>
      <c r="L96" s="47"/>
    </row>
    <row r="97" spans="1:12" ht="15" x14ac:dyDescent="0.25">
      <c r="A97" s="151"/>
      <c r="B97" s="95" t="s">
        <v>116</v>
      </c>
      <c r="C97" s="144">
        <v>4770</v>
      </c>
      <c r="D97" s="110" t="s">
        <v>500</v>
      </c>
      <c r="E97" s="21">
        <v>0</v>
      </c>
      <c r="F97" s="22">
        <v>100000</v>
      </c>
      <c r="G97" s="23">
        <f t="shared" si="3"/>
        <v>335617.2</v>
      </c>
      <c r="H97" s="87">
        <v>335617.2</v>
      </c>
      <c r="I97" s="24" t="s">
        <v>13</v>
      </c>
      <c r="J97" s="111">
        <v>20006041970</v>
      </c>
      <c r="K97" s="88"/>
      <c r="L97" s="47"/>
    </row>
    <row r="98" spans="1:12" ht="26.25" x14ac:dyDescent="0.25">
      <c r="A98" s="151"/>
      <c r="B98" s="95" t="s">
        <v>117</v>
      </c>
      <c r="C98" s="144">
        <v>6674</v>
      </c>
      <c r="D98" s="110" t="s">
        <v>500</v>
      </c>
      <c r="E98" s="21">
        <v>0</v>
      </c>
      <c r="F98" s="22">
        <v>100000</v>
      </c>
      <c r="G98" s="23">
        <f t="shared" si="3"/>
        <v>469582.64</v>
      </c>
      <c r="H98" s="87">
        <v>469582.64</v>
      </c>
      <c r="I98" s="24" t="s">
        <v>13</v>
      </c>
      <c r="J98" s="111">
        <v>20006041970</v>
      </c>
      <c r="K98" s="88"/>
      <c r="L98" s="47"/>
    </row>
    <row r="99" spans="1:12" s="37" customFormat="1" ht="39" x14ac:dyDescent="0.25">
      <c r="A99" s="151"/>
      <c r="B99" s="95" t="s">
        <v>118</v>
      </c>
      <c r="C99" s="144">
        <v>1977</v>
      </c>
      <c r="D99" s="110" t="s">
        <v>500</v>
      </c>
      <c r="E99" s="21">
        <v>0</v>
      </c>
      <c r="F99" s="22">
        <v>100000</v>
      </c>
      <c r="G99" s="23">
        <f t="shared" si="3"/>
        <v>139101.72</v>
      </c>
      <c r="H99" s="87">
        <v>139101.72</v>
      </c>
      <c r="I99" s="24" t="s">
        <v>13</v>
      </c>
      <c r="J99" s="111">
        <v>20006041970</v>
      </c>
      <c r="K99" s="88"/>
      <c r="L99" s="47"/>
    </row>
    <row r="100" spans="1:12" ht="26.25" x14ac:dyDescent="0.25">
      <c r="A100" s="151"/>
      <c r="B100" s="95" t="s">
        <v>119</v>
      </c>
      <c r="C100" s="144">
        <v>5266</v>
      </c>
      <c r="D100" s="110" t="s">
        <v>500</v>
      </c>
      <c r="E100" s="21">
        <v>0</v>
      </c>
      <c r="F100" s="22">
        <v>100000</v>
      </c>
      <c r="G100" s="23">
        <f t="shared" si="3"/>
        <v>370515.76</v>
      </c>
      <c r="H100" s="87">
        <v>370515.76</v>
      </c>
      <c r="I100" s="24" t="s">
        <v>13</v>
      </c>
      <c r="J100" s="111">
        <v>20006041970</v>
      </c>
      <c r="K100" s="88"/>
      <c r="L100" s="46">
        <f>SUM(G92:G100)</f>
        <v>3440622.4400000004</v>
      </c>
    </row>
    <row r="101" spans="1:12" s="37" customFormat="1" ht="15" x14ac:dyDescent="0.25">
      <c r="A101" s="151"/>
      <c r="B101" s="95" t="s">
        <v>120</v>
      </c>
      <c r="C101" s="144">
        <v>2420</v>
      </c>
      <c r="D101" s="110" t="s">
        <v>500</v>
      </c>
      <c r="E101" s="21">
        <v>0</v>
      </c>
      <c r="F101" s="22">
        <v>100000</v>
      </c>
      <c r="G101" s="23">
        <f t="shared" si="3"/>
        <v>170271.2</v>
      </c>
      <c r="H101" s="87">
        <v>170271.2</v>
      </c>
      <c r="I101" s="24" t="s">
        <v>13</v>
      </c>
      <c r="J101" s="111">
        <v>20006041970</v>
      </c>
      <c r="K101" s="88"/>
      <c r="L101" s="52" t="s">
        <v>121</v>
      </c>
    </row>
    <row r="102" spans="1:12" s="37" customFormat="1" ht="26.25" x14ac:dyDescent="0.25">
      <c r="A102" s="151"/>
      <c r="B102" s="95" t="s">
        <v>122</v>
      </c>
      <c r="C102" s="144">
        <v>9140</v>
      </c>
      <c r="D102" s="110" t="s">
        <v>500</v>
      </c>
      <c r="E102" s="21">
        <v>0</v>
      </c>
      <c r="F102" s="22">
        <v>100000</v>
      </c>
      <c r="G102" s="23">
        <f t="shared" si="3"/>
        <v>643090.4</v>
      </c>
      <c r="H102" s="87">
        <v>643090.4</v>
      </c>
      <c r="I102" s="24" t="s">
        <v>13</v>
      </c>
      <c r="J102" s="111">
        <v>20006041970</v>
      </c>
      <c r="K102" s="88"/>
      <c r="L102" s="52"/>
    </row>
    <row r="103" spans="1:12" ht="15" x14ac:dyDescent="0.25">
      <c r="A103" s="151"/>
      <c r="B103" s="95" t="s">
        <v>123</v>
      </c>
      <c r="C103" s="144">
        <v>7561</v>
      </c>
      <c r="D103" s="110" t="s">
        <v>500</v>
      </c>
      <c r="E103" s="21">
        <v>0</v>
      </c>
      <c r="F103" s="22">
        <v>100000</v>
      </c>
      <c r="G103" s="23">
        <f t="shared" si="3"/>
        <v>531991.96</v>
      </c>
      <c r="H103" s="87">
        <v>531991.96</v>
      </c>
      <c r="I103" s="24" t="s">
        <v>13</v>
      </c>
      <c r="J103" s="111">
        <v>20006041970</v>
      </c>
      <c r="K103" s="88"/>
      <c r="L103" s="52"/>
    </row>
    <row r="104" spans="1:12" ht="26.25" x14ac:dyDescent="0.25">
      <c r="A104" s="151"/>
      <c r="B104" s="95" t="s">
        <v>124</v>
      </c>
      <c r="C104" s="144">
        <v>1965</v>
      </c>
      <c r="D104" s="110" t="s">
        <v>500</v>
      </c>
      <c r="E104" s="21">
        <v>0</v>
      </c>
      <c r="F104" s="22">
        <v>100000</v>
      </c>
      <c r="G104" s="23">
        <f t="shared" si="3"/>
        <v>138257.4</v>
      </c>
      <c r="H104" s="87">
        <v>138257.4</v>
      </c>
      <c r="I104" s="24" t="s">
        <v>13</v>
      </c>
      <c r="J104" s="111">
        <v>20006041970</v>
      </c>
      <c r="K104" s="88"/>
      <c r="L104" s="52"/>
    </row>
    <row r="105" spans="1:12" s="37" customFormat="1" ht="26.25" x14ac:dyDescent="0.25">
      <c r="A105" s="151"/>
      <c r="B105" s="95" t="s">
        <v>125</v>
      </c>
      <c r="C105" s="144">
        <v>2228</v>
      </c>
      <c r="D105" s="110" t="s">
        <v>500</v>
      </c>
      <c r="E105" s="21">
        <v>0</v>
      </c>
      <c r="F105" s="22">
        <v>100000</v>
      </c>
      <c r="G105" s="23">
        <f t="shared" si="3"/>
        <v>156762.07999999999</v>
      </c>
      <c r="H105" s="87">
        <v>156762.07999999999</v>
      </c>
      <c r="I105" s="24" t="s">
        <v>13</v>
      </c>
      <c r="J105" s="111">
        <v>20006041970</v>
      </c>
      <c r="K105" s="88"/>
      <c r="L105" s="53">
        <f>SUM(G101:G105)</f>
        <v>1640373.04</v>
      </c>
    </row>
    <row r="106" spans="1:12" s="37" customFormat="1" ht="15" x14ac:dyDescent="0.25">
      <c r="A106" s="151"/>
      <c r="B106" s="95" t="s">
        <v>126</v>
      </c>
      <c r="C106" s="144">
        <v>1870</v>
      </c>
      <c r="D106" s="110" t="s">
        <v>500</v>
      </c>
      <c r="E106" s="42">
        <v>1</v>
      </c>
      <c r="F106" s="22">
        <v>100000</v>
      </c>
      <c r="G106" s="23">
        <f t="shared" si="3"/>
        <v>231573.2</v>
      </c>
      <c r="H106" s="87">
        <v>231573.2</v>
      </c>
      <c r="I106" s="24" t="s">
        <v>13</v>
      </c>
      <c r="J106" s="111">
        <v>20006041970</v>
      </c>
      <c r="K106" s="88"/>
      <c r="L106" s="25" t="s">
        <v>127</v>
      </c>
    </row>
    <row r="107" spans="1:12" s="37" customFormat="1" ht="15" x14ac:dyDescent="0.25">
      <c r="A107" s="151"/>
      <c r="B107" s="95" t="s">
        <v>128</v>
      </c>
      <c r="C107" s="144">
        <v>7210</v>
      </c>
      <c r="D107" s="110" t="s">
        <v>500</v>
      </c>
      <c r="E107" s="21">
        <v>0</v>
      </c>
      <c r="F107" s="22">
        <v>100000</v>
      </c>
      <c r="G107" s="23">
        <f t="shared" si="3"/>
        <v>507295.6</v>
      </c>
      <c r="H107" s="87">
        <v>507295.6</v>
      </c>
      <c r="I107" s="24" t="s">
        <v>13</v>
      </c>
      <c r="J107" s="111">
        <v>20006041970</v>
      </c>
      <c r="K107" s="88"/>
      <c r="L107" s="25"/>
    </row>
    <row r="108" spans="1:12" s="37" customFormat="1" ht="15" x14ac:dyDescent="0.25">
      <c r="A108" s="151"/>
      <c r="B108" s="95" t="s">
        <v>129</v>
      </c>
      <c r="C108" s="144">
        <v>6522</v>
      </c>
      <c r="D108" s="110" t="s">
        <v>500</v>
      </c>
      <c r="E108" s="21">
        <v>0</v>
      </c>
      <c r="F108" s="22">
        <v>100000</v>
      </c>
      <c r="G108" s="23">
        <f t="shared" si="3"/>
        <v>458887.92</v>
      </c>
      <c r="H108" s="87">
        <v>458887.92</v>
      </c>
      <c r="I108" s="24" t="s">
        <v>13</v>
      </c>
      <c r="J108" s="111">
        <v>20006041970</v>
      </c>
      <c r="K108" s="88"/>
      <c r="L108" s="25"/>
    </row>
    <row r="109" spans="1:12" s="37" customFormat="1" ht="39" x14ac:dyDescent="0.25">
      <c r="A109" s="151"/>
      <c r="B109" s="95" t="s">
        <v>130</v>
      </c>
      <c r="C109" s="144">
        <v>880</v>
      </c>
      <c r="D109" s="110" t="s">
        <v>500</v>
      </c>
      <c r="E109" s="21">
        <v>0</v>
      </c>
      <c r="F109" s="22">
        <v>100000</v>
      </c>
      <c r="G109" s="23">
        <f t="shared" si="3"/>
        <v>61916.800000000003</v>
      </c>
      <c r="H109" s="87">
        <v>70000</v>
      </c>
      <c r="I109" s="24" t="s">
        <v>13</v>
      </c>
      <c r="J109" s="111">
        <v>20006041970</v>
      </c>
      <c r="K109" s="88"/>
      <c r="L109" s="25"/>
    </row>
    <row r="110" spans="1:12" s="37" customFormat="1" ht="26.25" x14ac:dyDescent="0.25">
      <c r="A110" s="151"/>
      <c r="B110" s="95" t="s">
        <v>131</v>
      </c>
      <c r="C110" s="144">
        <v>8024</v>
      </c>
      <c r="D110" s="110" t="s">
        <v>500</v>
      </c>
      <c r="E110" s="21">
        <v>0</v>
      </c>
      <c r="F110" s="22">
        <v>100000</v>
      </c>
      <c r="G110" s="23">
        <f t="shared" si="3"/>
        <v>564568.64</v>
      </c>
      <c r="H110" s="87">
        <v>564568.64</v>
      </c>
      <c r="I110" s="24" t="s">
        <v>13</v>
      </c>
      <c r="J110" s="111">
        <v>20006041970</v>
      </c>
      <c r="K110" s="88"/>
      <c r="L110" s="44">
        <f>SUM(G106:G110)</f>
        <v>1824242.1600000001</v>
      </c>
    </row>
    <row r="111" spans="1:12" s="37" customFormat="1" ht="15" x14ac:dyDescent="0.25">
      <c r="A111" s="151"/>
      <c r="B111" s="95" t="s">
        <v>132</v>
      </c>
      <c r="C111" s="144">
        <v>21953</v>
      </c>
      <c r="D111" s="110" t="s">
        <v>500</v>
      </c>
      <c r="E111" s="42">
        <v>1</v>
      </c>
      <c r="F111" s="22">
        <v>100000</v>
      </c>
      <c r="G111" s="23">
        <f t="shared" si="3"/>
        <v>1644613.08</v>
      </c>
      <c r="H111" s="87">
        <v>1644613.08</v>
      </c>
      <c r="I111" s="24" t="s">
        <v>13</v>
      </c>
      <c r="J111" s="111">
        <v>20006041970</v>
      </c>
      <c r="K111" s="88"/>
      <c r="L111" s="30" t="s">
        <v>133</v>
      </c>
    </row>
    <row r="112" spans="1:12" s="37" customFormat="1" ht="15" x14ac:dyDescent="0.25">
      <c r="A112" s="151"/>
      <c r="B112" s="95" t="s">
        <v>134</v>
      </c>
      <c r="C112" s="144">
        <v>8201</v>
      </c>
      <c r="D112" s="110" t="s">
        <v>500</v>
      </c>
      <c r="E112" s="21">
        <v>0</v>
      </c>
      <c r="F112" s="22">
        <v>100000</v>
      </c>
      <c r="G112" s="23">
        <f t="shared" si="3"/>
        <v>577022.36</v>
      </c>
      <c r="H112" s="87">
        <v>577022.36</v>
      </c>
      <c r="I112" s="24" t="s">
        <v>13</v>
      </c>
      <c r="J112" s="111">
        <v>20006041970</v>
      </c>
      <c r="K112" s="88"/>
      <c r="L112" s="30"/>
    </row>
    <row r="113" spans="1:13" s="37" customFormat="1" ht="15" x14ac:dyDescent="0.25">
      <c r="A113" s="151"/>
      <c r="B113" s="95" t="s">
        <v>135</v>
      </c>
      <c r="C113" s="144">
        <v>6480</v>
      </c>
      <c r="D113" s="110" t="s">
        <v>500</v>
      </c>
      <c r="E113" s="21">
        <v>0</v>
      </c>
      <c r="F113" s="22">
        <v>100000</v>
      </c>
      <c r="G113" s="23">
        <f t="shared" si="3"/>
        <v>455932.8</v>
      </c>
      <c r="H113" s="87">
        <v>455932.8</v>
      </c>
      <c r="I113" s="24" t="s">
        <v>13</v>
      </c>
      <c r="J113" s="111">
        <v>20006041970</v>
      </c>
      <c r="K113" s="88"/>
      <c r="L113" s="30"/>
    </row>
    <row r="114" spans="1:13" s="37" customFormat="1" ht="15" x14ac:dyDescent="0.25">
      <c r="A114" s="151"/>
      <c r="B114" s="95" t="s">
        <v>136</v>
      </c>
      <c r="C114" s="144">
        <v>4511</v>
      </c>
      <c r="D114" s="110" t="s">
        <v>500</v>
      </c>
      <c r="E114" s="42">
        <v>1</v>
      </c>
      <c r="F114" s="22">
        <v>100000</v>
      </c>
      <c r="G114" s="23">
        <f t="shared" si="3"/>
        <v>417393.96</v>
      </c>
      <c r="H114" s="87">
        <v>417393.96</v>
      </c>
      <c r="I114" s="24" t="s">
        <v>13</v>
      </c>
      <c r="J114" s="111">
        <v>20006041970</v>
      </c>
      <c r="K114" s="88"/>
      <c r="L114" s="28"/>
    </row>
    <row r="115" spans="1:13" s="37" customFormat="1" ht="15" x14ac:dyDescent="0.25">
      <c r="A115" s="151"/>
      <c r="B115" s="95" t="s">
        <v>137</v>
      </c>
      <c r="C115" s="144">
        <v>7192</v>
      </c>
      <c r="D115" s="110" t="s">
        <v>500</v>
      </c>
      <c r="E115" s="21">
        <v>0</v>
      </c>
      <c r="F115" s="22">
        <v>100000</v>
      </c>
      <c r="G115" s="23">
        <f t="shared" si="3"/>
        <v>506029.12</v>
      </c>
      <c r="H115" s="87">
        <v>506029.12</v>
      </c>
      <c r="I115" s="24" t="s">
        <v>13</v>
      </c>
      <c r="J115" s="111">
        <v>20006041970</v>
      </c>
      <c r="K115" s="88"/>
      <c r="L115" s="30"/>
    </row>
    <row r="116" spans="1:13" s="37" customFormat="1" ht="15" x14ac:dyDescent="0.25">
      <c r="A116" s="151"/>
      <c r="B116" s="95" t="s">
        <v>138</v>
      </c>
      <c r="C116" s="144">
        <v>7742</v>
      </c>
      <c r="D116" s="110" t="s">
        <v>500</v>
      </c>
      <c r="E116" s="42">
        <v>1</v>
      </c>
      <c r="F116" s="22">
        <v>100000</v>
      </c>
      <c r="G116" s="23">
        <f t="shared" si="3"/>
        <v>644727.12</v>
      </c>
      <c r="H116" s="87">
        <v>644727.12</v>
      </c>
      <c r="I116" s="24" t="s">
        <v>13</v>
      </c>
      <c r="J116" s="111">
        <v>20006041970</v>
      </c>
      <c r="K116" s="88"/>
      <c r="L116" s="30"/>
    </row>
    <row r="117" spans="1:13" s="37" customFormat="1" ht="26.25" x14ac:dyDescent="0.25">
      <c r="A117" s="151"/>
      <c r="B117" s="95" t="s">
        <v>139</v>
      </c>
      <c r="C117" s="144">
        <v>3566</v>
      </c>
      <c r="D117" s="110" t="s">
        <v>500</v>
      </c>
      <c r="E117" s="21">
        <v>0</v>
      </c>
      <c r="F117" s="22">
        <v>100000</v>
      </c>
      <c r="G117" s="23">
        <f t="shared" si="3"/>
        <v>250903.76</v>
      </c>
      <c r="H117" s="87">
        <v>250903.76</v>
      </c>
      <c r="I117" s="24" t="s">
        <v>13</v>
      </c>
      <c r="J117" s="111">
        <v>20006041970</v>
      </c>
      <c r="K117" s="88"/>
      <c r="L117" s="28">
        <f>SUM(G111:G117)</f>
        <v>4496622.1999999993</v>
      </c>
    </row>
    <row r="118" spans="1:13" ht="21" customHeight="1" x14ac:dyDescent="0.25">
      <c r="A118" s="153"/>
      <c r="B118" s="154" t="s">
        <v>497</v>
      </c>
      <c r="C118" s="58"/>
      <c r="D118" s="58"/>
      <c r="E118" s="58"/>
      <c r="F118" s="58"/>
      <c r="G118" s="59"/>
      <c r="H118" s="15">
        <v>78590192.700000003</v>
      </c>
      <c r="I118" s="16"/>
      <c r="J118" s="16"/>
      <c r="K118" s="79"/>
    </row>
    <row r="119" spans="1:13" s="2" customFormat="1" ht="32.25" customHeight="1" x14ac:dyDescent="0.25">
      <c r="A119" s="155"/>
      <c r="B119" s="155" t="s">
        <v>141</v>
      </c>
      <c r="C119" s="60"/>
      <c r="D119" s="60"/>
      <c r="E119" s="60"/>
      <c r="F119" s="60"/>
      <c r="G119" s="61"/>
      <c r="H119" s="97">
        <v>2461456.9359999998</v>
      </c>
      <c r="I119" s="62"/>
      <c r="J119" s="62"/>
      <c r="K119" s="88"/>
      <c r="L119" s="1"/>
      <c r="M119" s="1"/>
    </row>
    <row r="120" spans="1:13" ht="32.25" customHeight="1" x14ac:dyDescent="0.25">
      <c r="A120" s="98"/>
      <c r="B120" s="89" t="s">
        <v>142</v>
      </c>
      <c r="C120" s="142">
        <v>96.1</v>
      </c>
      <c r="D120" s="110" t="s">
        <v>499</v>
      </c>
      <c r="E120" s="21">
        <v>0</v>
      </c>
      <c r="F120" s="22">
        <v>100000</v>
      </c>
      <c r="G120" s="23">
        <f t="shared" ref="G120:G153" si="4">C120*70.36+E120*100000</f>
        <v>6761.5959999999995</v>
      </c>
      <c r="H120" s="87">
        <v>70000</v>
      </c>
      <c r="I120" s="24" t="s">
        <v>13</v>
      </c>
      <c r="J120" s="111">
        <v>20006041970</v>
      </c>
      <c r="K120" s="88"/>
    </row>
    <row r="121" spans="1:13" ht="18.75" customHeight="1" x14ac:dyDescent="0.25">
      <c r="A121" s="98"/>
      <c r="B121" s="89" t="s">
        <v>143</v>
      </c>
      <c r="C121" s="142">
        <v>375.9</v>
      </c>
      <c r="D121" s="110" t="s">
        <v>499</v>
      </c>
      <c r="E121" s="21">
        <v>0</v>
      </c>
      <c r="F121" s="22">
        <v>100000</v>
      </c>
      <c r="G121" s="23">
        <f t="shared" si="4"/>
        <v>26448.323999999997</v>
      </c>
      <c r="H121" s="87">
        <v>70000</v>
      </c>
      <c r="I121" s="24" t="s">
        <v>13</v>
      </c>
      <c r="J121" s="111">
        <v>20006041970</v>
      </c>
      <c r="K121" s="88"/>
    </row>
    <row r="122" spans="1:13" ht="17.25" customHeight="1" x14ac:dyDescent="0.25">
      <c r="A122" s="98"/>
      <c r="B122" s="89" t="s">
        <v>144</v>
      </c>
      <c r="C122" s="142">
        <v>355.8</v>
      </c>
      <c r="D122" s="110" t="s">
        <v>499</v>
      </c>
      <c r="E122" s="21">
        <v>0</v>
      </c>
      <c r="F122" s="22">
        <v>100000</v>
      </c>
      <c r="G122" s="23">
        <f t="shared" si="4"/>
        <v>25034.088</v>
      </c>
      <c r="H122" s="87">
        <v>70000</v>
      </c>
      <c r="I122" s="24" t="s">
        <v>13</v>
      </c>
      <c r="J122" s="111">
        <v>20006041970</v>
      </c>
      <c r="K122" s="88"/>
    </row>
    <row r="123" spans="1:13" ht="17.25" customHeight="1" x14ac:dyDescent="0.25">
      <c r="A123" s="98"/>
      <c r="B123" s="89" t="s">
        <v>145</v>
      </c>
      <c r="C123" s="142">
        <v>214.8</v>
      </c>
      <c r="D123" s="110" t="s">
        <v>499</v>
      </c>
      <c r="E123" s="21">
        <v>0</v>
      </c>
      <c r="F123" s="22">
        <v>100000</v>
      </c>
      <c r="G123" s="23">
        <f t="shared" si="4"/>
        <v>15113.328000000001</v>
      </c>
      <c r="H123" s="87">
        <v>70000</v>
      </c>
      <c r="I123" s="24" t="s">
        <v>13</v>
      </c>
      <c r="J123" s="111">
        <v>20006041970</v>
      </c>
      <c r="K123" s="88"/>
    </row>
    <row r="124" spans="1:13" ht="27.75" customHeight="1" x14ac:dyDescent="0.25">
      <c r="A124" s="98"/>
      <c r="B124" s="89" t="s">
        <v>146</v>
      </c>
      <c r="C124" s="142">
        <v>909.2</v>
      </c>
      <c r="D124" s="110" t="s">
        <v>499</v>
      </c>
      <c r="E124" s="21">
        <v>0</v>
      </c>
      <c r="F124" s="22">
        <v>100000</v>
      </c>
      <c r="G124" s="23">
        <f t="shared" si="4"/>
        <v>63971.312000000005</v>
      </c>
      <c r="H124" s="87">
        <v>70000</v>
      </c>
      <c r="I124" s="24" t="s">
        <v>13</v>
      </c>
      <c r="J124" s="111">
        <v>20006041970</v>
      </c>
      <c r="K124" s="88"/>
    </row>
    <row r="125" spans="1:13" ht="28.5" customHeight="1" x14ac:dyDescent="0.25">
      <c r="A125" s="98"/>
      <c r="B125" s="89" t="s">
        <v>147</v>
      </c>
      <c r="C125" s="142">
        <v>157.4</v>
      </c>
      <c r="D125" s="110" t="s">
        <v>499</v>
      </c>
      <c r="E125" s="21">
        <v>0</v>
      </c>
      <c r="F125" s="22">
        <v>100000</v>
      </c>
      <c r="G125" s="23">
        <f t="shared" si="4"/>
        <v>11074.664000000001</v>
      </c>
      <c r="H125" s="87">
        <v>70000</v>
      </c>
      <c r="I125" s="24" t="s">
        <v>13</v>
      </c>
      <c r="J125" s="111">
        <v>20006041970</v>
      </c>
      <c r="K125" s="88"/>
    </row>
    <row r="126" spans="1:13" ht="19.5" customHeight="1" x14ac:dyDescent="0.25">
      <c r="A126" s="98"/>
      <c r="B126" s="89" t="s">
        <v>148</v>
      </c>
      <c r="C126" s="142">
        <v>198.7</v>
      </c>
      <c r="D126" s="110" t="s">
        <v>499</v>
      </c>
      <c r="E126" s="21">
        <v>0</v>
      </c>
      <c r="F126" s="22">
        <v>100000</v>
      </c>
      <c r="G126" s="23">
        <f t="shared" si="4"/>
        <v>13980.531999999999</v>
      </c>
      <c r="H126" s="87">
        <v>70000</v>
      </c>
      <c r="I126" s="24" t="s">
        <v>13</v>
      </c>
      <c r="J126" s="111">
        <v>20006041970</v>
      </c>
      <c r="K126" s="88"/>
    </row>
    <row r="127" spans="1:13" ht="18.75" customHeight="1" x14ac:dyDescent="0.25">
      <c r="A127" s="98"/>
      <c r="B127" s="89" t="s">
        <v>149</v>
      </c>
      <c r="C127" s="142">
        <v>431.8</v>
      </c>
      <c r="D127" s="110" t="s">
        <v>499</v>
      </c>
      <c r="E127" s="21">
        <v>0</v>
      </c>
      <c r="F127" s="22">
        <v>100000</v>
      </c>
      <c r="G127" s="23">
        <f t="shared" si="4"/>
        <v>30381.448</v>
      </c>
      <c r="H127" s="87">
        <v>70000</v>
      </c>
      <c r="I127" s="24" t="s">
        <v>13</v>
      </c>
      <c r="J127" s="111">
        <v>20006041970</v>
      </c>
      <c r="K127" s="88"/>
    </row>
    <row r="128" spans="1:13" ht="19.5" customHeight="1" x14ac:dyDescent="0.25">
      <c r="A128" s="98"/>
      <c r="B128" s="89" t="s">
        <v>150</v>
      </c>
      <c r="C128" s="142">
        <v>545.9</v>
      </c>
      <c r="D128" s="110" t="s">
        <v>499</v>
      </c>
      <c r="E128" s="21">
        <v>0</v>
      </c>
      <c r="F128" s="22">
        <v>100000</v>
      </c>
      <c r="G128" s="23">
        <f t="shared" si="4"/>
        <v>38409.523999999998</v>
      </c>
      <c r="H128" s="87">
        <v>70000</v>
      </c>
      <c r="I128" s="24" t="s">
        <v>13</v>
      </c>
      <c r="J128" s="111">
        <v>20006041970</v>
      </c>
      <c r="K128" s="88"/>
    </row>
    <row r="129" spans="1:11" ht="18.75" customHeight="1" x14ac:dyDescent="0.25">
      <c r="A129" s="98"/>
      <c r="B129" s="89" t="s">
        <v>151</v>
      </c>
      <c r="C129" s="142">
        <v>140</v>
      </c>
      <c r="D129" s="110" t="s">
        <v>499</v>
      </c>
      <c r="E129" s="21">
        <v>0</v>
      </c>
      <c r="F129" s="22">
        <v>100000</v>
      </c>
      <c r="G129" s="23">
        <f t="shared" si="4"/>
        <v>9850.4</v>
      </c>
      <c r="H129" s="87">
        <v>70000</v>
      </c>
      <c r="I129" s="24" t="s">
        <v>13</v>
      </c>
      <c r="J129" s="111">
        <v>20006041970</v>
      </c>
      <c r="K129" s="88"/>
    </row>
    <row r="130" spans="1:11" ht="18.75" customHeight="1" x14ac:dyDescent="0.25">
      <c r="A130" s="98"/>
      <c r="B130" s="89" t="s">
        <v>152</v>
      </c>
      <c r="C130" s="145">
        <v>850</v>
      </c>
      <c r="D130" s="110" t="s">
        <v>499</v>
      </c>
      <c r="E130" s="21">
        <v>0</v>
      </c>
      <c r="F130" s="22">
        <v>100000</v>
      </c>
      <c r="G130" s="23">
        <f t="shared" si="4"/>
        <v>59806</v>
      </c>
      <c r="H130" s="87">
        <v>70000</v>
      </c>
      <c r="I130" s="24" t="s">
        <v>13</v>
      </c>
      <c r="J130" s="111">
        <v>20006041970</v>
      </c>
      <c r="K130" s="88"/>
    </row>
    <row r="131" spans="1:11" ht="17.25" customHeight="1" x14ac:dyDescent="0.25">
      <c r="A131" s="98"/>
      <c r="B131" s="89" t="s">
        <v>153</v>
      </c>
      <c r="C131" s="146">
        <v>297.25</v>
      </c>
      <c r="D131" s="110" t="s">
        <v>499</v>
      </c>
      <c r="E131" s="21">
        <v>0</v>
      </c>
      <c r="F131" s="22">
        <v>100000</v>
      </c>
      <c r="G131" s="23">
        <f t="shared" si="4"/>
        <v>20914.509999999998</v>
      </c>
      <c r="H131" s="87">
        <v>70000</v>
      </c>
      <c r="I131" s="24" t="s">
        <v>13</v>
      </c>
      <c r="J131" s="111">
        <v>20006041970</v>
      </c>
      <c r="K131" s="88"/>
    </row>
    <row r="132" spans="1:11" ht="28.5" customHeight="1" x14ac:dyDescent="0.25">
      <c r="A132" s="98"/>
      <c r="B132" s="89" t="s">
        <v>154</v>
      </c>
      <c r="C132" s="145">
        <v>93</v>
      </c>
      <c r="D132" s="110" t="s">
        <v>499</v>
      </c>
      <c r="E132" s="63">
        <v>0</v>
      </c>
      <c r="F132" s="22">
        <v>100000</v>
      </c>
      <c r="G132" s="23">
        <f t="shared" si="4"/>
        <v>6543.48</v>
      </c>
      <c r="H132" s="87">
        <v>70000</v>
      </c>
      <c r="I132" s="24" t="s">
        <v>13</v>
      </c>
      <c r="J132" s="111">
        <v>20006041970</v>
      </c>
      <c r="K132" s="88"/>
    </row>
    <row r="133" spans="1:11" ht="21.75" customHeight="1" x14ac:dyDescent="0.25">
      <c r="A133" s="98"/>
      <c r="B133" s="89" t="s">
        <v>155</v>
      </c>
      <c r="C133" s="142">
        <v>96.3</v>
      </c>
      <c r="D133" s="110" t="s">
        <v>499</v>
      </c>
      <c r="E133" s="21">
        <v>0</v>
      </c>
      <c r="F133" s="22">
        <v>100000</v>
      </c>
      <c r="G133" s="23">
        <f t="shared" si="4"/>
        <v>6775.6679999999997</v>
      </c>
      <c r="H133" s="87">
        <v>70000</v>
      </c>
      <c r="I133" s="24" t="s">
        <v>13</v>
      </c>
      <c r="J133" s="111">
        <v>20006041970</v>
      </c>
      <c r="K133" s="88"/>
    </row>
    <row r="134" spans="1:11" ht="19.5" customHeight="1" x14ac:dyDescent="0.25">
      <c r="A134" s="98"/>
      <c r="B134" s="89" t="s">
        <v>156</v>
      </c>
      <c r="C134" s="142">
        <v>101.5</v>
      </c>
      <c r="D134" s="110" t="s">
        <v>499</v>
      </c>
      <c r="E134" s="21">
        <v>0</v>
      </c>
      <c r="F134" s="22">
        <v>100000</v>
      </c>
      <c r="G134" s="23">
        <f t="shared" si="4"/>
        <v>7141.54</v>
      </c>
      <c r="H134" s="87">
        <v>70000</v>
      </c>
      <c r="I134" s="24" t="s">
        <v>13</v>
      </c>
      <c r="J134" s="111">
        <v>20006041970</v>
      </c>
      <c r="K134" s="88"/>
    </row>
    <row r="135" spans="1:11" ht="18.75" customHeight="1" x14ac:dyDescent="0.25">
      <c r="A135" s="98"/>
      <c r="B135" s="89" t="s">
        <v>157</v>
      </c>
      <c r="C135" s="145">
        <v>134</v>
      </c>
      <c r="D135" s="110" t="s">
        <v>499</v>
      </c>
      <c r="E135" s="21">
        <v>0</v>
      </c>
      <c r="F135" s="22">
        <v>100000</v>
      </c>
      <c r="G135" s="23">
        <f t="shared" si="4"/>
        <v>9428.24</v>
      </c>
      <c r="H135" s="87">
        <v>70000</v>
      </c>
      <c r="I135" s="24" t="s">
        <v>13</v>
      </c>
      <c r="J135" s="111">
        <v>20006041970</v>
      </c>
      <c r="K135" s="88"/>
    </row>
    <row r="136" spans="1:11" ht="27" customHeight="1" x14ac:dyDescent="0.25">
      <c r="A136" s="98"/>
      <c r="B136" s="89" t="s">
        <v>158</v>
      </c>
      <c r="C136" s="142">
        <v>125.6</v>
      </c>
      <c r="D136" s="110" t="s">
        <v>499</v>
      </c>
      <c r="E136" s="21">
        <v>0</v>
      </c>
      <c r="F136" s="22">
        <v>100000</v>
      </c>
      <c r="G136" s="23">
        <f t="shared" si="4"/>
        <v>8837.2160000000003</v>
      </c>
      <c r="H136" s="87">
        <v>70000</v>
      </c>
      <c r="I136" s="24" t="s">
        <v>13</v>
      </c>
      <c r="J136" s="111">
        <v>20006041970</v>
      </c>
      <c r="K136" s="88"/>
    </row>
    <row r="137" spans="1:11" ht="19.5" customHeight="1" x14ac:dyDescent="0.25">
      <c r="A137" s="98"/>
      <c r="B137" s="89" t="s">
        <v>159</v>
      </c>
      <c r="C137" s="142">
        <v>110.4</v>
      </c>
      <c r="D137" s="110" t="s">
        <v>499</v>
      </c>
      <c r="E137" s="21">
        <v>0</v>
      </c>
      <c r="F137" s="22">
        <v>100000</v>
      </c>
      <c r="G137" s="23">
        <f t="shared" si="4"/>
        <v>7767.7440000000006</v>
      </c>
      <c r="H137" s="87">
        <v>70000</v>
      </c>
      <c r="I137" s="24" t="s">
        <v>13</v>
      </c>
      <c r="J137" s="111">
        <v>20006041970</v>
      </c>
      <c r="K137" s="88"/>
    </row>
    <row r="138" spans="1:11" ht="20.25" customHeight="1" x14ac:dyDescent="0.25">
      <c r="A138" s="98"/>
      <c r="B138" s="89" t="s">
        <v>160</v>
      </c>
      <c r="C138" s="142">
        <v>160.9</v>
      </c>
      <c r="D138" s="110" t="s">
        <v>499</v>
      </c>
      <c r="E138" s="21">
        <v>0</v>
      </c>
      <c r="F138" s="22">
        <v>100000</v>
      </c>
      <c r="G138" s="23">
        <f t="shared" si="4"/>
        <v>11320.924000000001</v>
      </c>
      <c r="H138" s="87">
        <v>70000</v>
      </c>
      <c r="I138" s="24" t="s">
        <v>13</v>
      </c>
      <c r="J138" s="111">
        <v>20006041970</v>
      </c>
      <c r="K138" s="88"/>
    </row>
    <row r="139" spans="1:11" ht="21" customHeight="1" x14ac:dyDescent="0.25">
      <c r="A139" s="98"/>
      <c r="B139" s="89" t="s">
        <v>161</v>
      </c>
      <c r="C139" s="142">
        <v>64.099999999999994</v>
      </c>
      <c r="D139" s="110" t="s">
        <v>499</v>
      </c>
      <c r="E139" s="21">
        <v>0</v>
      </c>
      <c r="F139" s="22">
        <v>100000</v>
      </c>
      <c r="G139" s="23">
        <f t="shared" si="4"/>
        <v>4510.0759999999991</v>
      </c>
      <c r="H139" s="87">
        <v>70000</v>
      </c>
      <c r="I139" s="24" t="s">
        <v>13</v>
      </c>
      <c r="J139" s="111">
        <v>20006041970</v>
      </c>
      <c r="K139" s="88"/>
    </row>
    <row r="140" spans="1:11" ht="18.75" customHeight="1" x14ac:dyDescent="0.25">
      <c r="A140" s="98"/>
      <c r="B140" s="89" t="s">
        <v>162</v>
      </c>
      <c r="C140" s="142">
        <v>210.1</v>
      </c>
      <c r="D140" s="110" t="s">
        <v>499</v>
      </c>
      <c r="E140" s="21">
        <v>0</v>
      </c>
      <c r="F140" s="22">
        <v>100000</v>
      </c>
      <c r="G140" s="23">
        <f t="shared" si="4"/>
        <v>14782.635999999999</v>
      </c>
      <c r="H140" s="87">
        <v>70000</v>
      </c>
      <c r="I140" s="24" t="s">
        <v>13</v>
      </c>
      <c r="J140" s="111">
        <v>20006041970</v>
      </c>
      <c r="K140" s="88"/>
    </row>
    <row r="141" spans="1:11" ht="19.5" customHeight="1" x14ac:dyDescent="0.25">
      <c r="A141" s="98"/>
      <c r="B141" s="89" t="s">
        <v>163</v>
      </c>
      <c r="C141" s="142">
        <v>58.5</v>
      </c>
      <c r="D141" s="110" t="s">
        <v>499</v>
      </c>
      <c r="E141" s="21">
        <v>0</v>
      </c>
      <c r="F141" s="22">
        <v>100000</v>
      </c>
      <c r="G141" s="23">
        <f t="shared" si="4"/>
        <v>4116.0600000000004</v>
      </c>
      <c r="H141" s="87">
        <v>70000</v>
      </c>
      <c r="I141" s="24" t="s">
        <v>13</v>
      </c>
      <c r="J141" s="111">
        <v>20006041970</v>
      </c>
      <c r="K141" s="88"/>
    </row>
    <row r="142" spans="1:11" ht="19.5" customHeight="1" x14ac:dyDescent="0.25">
      <c r="A142" s="98"/>
      <c r="B142" s="89" t="s">
        <v>164</v>
      </c>
      <c r="C142" s="145">
        <v>360</v>
      </c>
      <c r="D142" s="110" t="s">
        <v>499</v>
      </c>
      <c r="E142" s="21">
        <v>0</v>
      </c>
      <c r="F142" s="22">
        <v>100000</v>
      </c>
      <c r="G142" s="23">
        <f t="shared" si="4"/>
        <v>25329.599999999999</v>
      </c>
      <c r="H142" s="87">
        <v>70000</v>
      </c>
      <c r="I142" s="24" t="s">
        <v>13</v>
      </c>
      <c r="J142" s="111">
        <v>20006041970</v>
      </c>
      <c r="K142" s="88"/>
    </row>
    <row r="143" spans="1:11" ht="18.75" customHeight="1" x14ac:dyDescent="0.25">
      <c r="A143" s="98"/>
      <c r="B143" s="89" t="s">
        <v>165</v>
      </c>
      <c r="C143" s="142">
        <v>640</v>
      </c>
      <c r="D143" s="110" t="s">
        <v>499</v>
      </c>
      <c r="E143" s="21">
        <v>0</v>
      </c>
      <c r="F143" s="22">
        <v>100000</v>
      </c>
      <c r="G143" s="23">
        <f t="shared" si="4"/>
        <v>45030.400000000001</v>
      </c>
      <c r="H143" s="87">
        <v>70000</v>
      </c>
      <c r="I143" s="24" t="s">
        <v>13</v>
      </c>
      <c r="J143" s="111">
        <v>20006041970</v>
      </c>
      <c r="K143" s="88"/>
    </row>
    <row r="144" spans="1:11" ht="19.5" customHeight="1" x14ac:dyDescent="0.25">
      <c r="A144" s="98"/>
      <c r="B144" s="89" t="s">
        <v>166</v>
      </c>
      <c r="C144" s="142">
        <v>299.89999999999998</v>
      </c>
      <c r="D144" s="110" t="s">
        <v>499</v>
      </c>
      <c r="E144" s="21">
        <v>0</v>
      </c>
      <c r="F144" s="22">
        <v>100000</v>
      </c>
      <c r="G144" s="23">
        <f t="shared" si="4"/>
        <v>21100.964</v>
      </c>
      <c r="H144" s="87">
        <v>70000</v>
      </c>
      <c r="I144" s="24" t="s">
        <v>13</v>
      </c>
      <c r="J144" s="111">
        <v>20006041970</v>
      </c>
      <c r="K144" s="88"/>
    </row>
    <row r="145" spans="1:11" ht="18" customHeight="1" x14ac:dyDescent="0.25">
      <c r="A145" s="98"/>
      <c r="B145" s="89" t="s">
        <v>167</v>
      </c>
      <c r="C145" s="142">
        <v>150.5</v>
      </c>
      <c r="D145" s="110" t="s">
        <v>499</v>
      </c>
      <c r="E145" s="21">
        <v>0</v>
      </c>
      <c r="F145" s="22">
        <v>100000</v>
      </c>
      <c r="G145" s="23">
        <f t="shared" si="4"/>
        <v>10589.18</v>
      </c>
      <c r="H145" s="87">
        <v>70000</v>
      </c>
      <c r="I145" s="24" t="s">
        <v>13</v>
      </c>
      <c r="J145" s="111">
        <v>20006041970</v>
      </c>
      <c r="K145" s="88"/>
    </row>
    <row r="146" spans="1:11" ht="16.5" customHeight="1" x14ac:dyDescent="0.25">
      <c r="A146" s="98"/>
      <c r="B146" s="89" t="s">
        <v>168</v>
      </c>
      <c r="C146" s="142">
        <v>77.900000000000006</v>
      </c>
      <c r="D146" s="110" t="s">
        <v>499</v>
      </c>
      <c r="E146" s="21">
        <v>0</v>
      </c>
      <c r="F146" s="22">
        <v>100000</v>
      </c>
      <c r="G146" s="23">
        <f t="shared" si="4"/>
        <v>5481.0440000000008</v>
      </c>
      <c r="H146" s="87">
        <v>70000</v>
      </c>
      <c r="I146" s="24" t="s">
        <v>13</v>
      </c>
      <c r="J146" s="111">
        <v>20006041970</v>
      </c>
      <c r="K146" s="88"/>
    </row>
    <row r="147" spans="1:11" ht="17.25" customHeight="1" x14ac:dyDescent="0.25">
      <c r="A147" s="98"/>
      <c r="B147" s="89" t="s">
        <v>169</v>
      </c>
      <c r="C147" s="142">
        <v>145.69999999999999</v>
      </c>
      <c r="D147" s="110" t="s">
        <v>499</v>
      </c>
      <c r="E147" s="21">
        <v>0</v>
      </c>
      <c r="F147" s="22">
        <v>100000</v>
      </c>
      <c r="G147" s="23">
        <f t="shared" si="4"/>
        <v>10251.451999999999</v>
      </c>
      <c r="H147" s="87">
        <v>70000</v>
      </c>
      <c r="I147" s="24" t="s">
        <v>13</v>
      </c>
      <c r="J147" s="111">
        <v>20006041970</v>
      </c>
      <c r="K147" s="88"/>
    </row>
    <row r="148" spans="1:11" ht="18" customHeight="1" x14ac:dyDescent="0.25">
      <c r="A148" s="98"/>
      <c r="B148" s="89" t="s">
        <v>170</v>
      </c>
      <c r="C148" s="142">
        <v>412.5</v>
      </c>
      <c r="D148" s="110" t="s">
        <v>499</v>
      </c>
      <c r="E148" s="21">
        <v>0</v>
      </c>
      <c r="F148" s="22">
        <v>100000</v>
      </c>
      <c r="G148" s="23">
        <f t="shared" si="4"/>
        <v>29023.5</v>
      </c>
      <c r="H148" s="87">
        <v>70000</v>
      </c>
      <c r="I148" s="24" t="s">
        <v>13</v>
      </c>
      <c r="J148" s="111">
        <v>20006041970</v>
      </c>
      <c r="K148" s="88"/>
    </row>
    <row r="149" spans="1:11" ht="18" customHeight="1" x14ac:dyDescent="0.25">
      <c r="A149" s="98"/>
      <c r="B149" s="89" t="s">
        <v>171</v>
      </c>
      <c r="C149" s="142">
        <v>450</v>
      </c>
      <c r="D149" s="110" t="s">
        <v>499</v>
      </c>
      <c r="E149" s="21">
        <v>0</v>
      </c>
      <c r="F149" s="22">
        <v>100000</v>
      </c>
      <c r="G149" s="23">
        <f t="shared" si="4"/>
        <v>31662</v>
      </c>
      <c r="H149" s="87">
        <v>70000</v>
      </c>
      <c r="I149" s="24" t="s">
        <v>13</v>
      </c>
      <c r="J149" s="111">
        <v>20006041970</v>
      </c>
      <c r="K149" s="88"/>
    </row>
    <row r="150" spans="1:11" ht="17.25" customHeight="1" x14ac:dyDescent="0.25">
      <c r="A150" s="98"/>
      <c r="B150" s="89" t="s">
        <v>172</v>
      </c>
      <c r="C150" s="142">
        <v>169.5</v>
      </c>
      <c r="D150" s="110" t="s">
        <v>499</v>
      </c>
      <c r="E150" s="21">
        <v>0</v>
      </c>
      <c r="F150" s="22">
        <v>100000</v>
      </c>
      <c r="G150" s="23">
        <f t="shared" si="4"/>
        <v>11926.02</v>
      </c>
      <c r="H150" s="87">
        <v>70000</v>
      </c>
      <c r="I150" s="24" t="s">
        <v>13</v>
      </c>
      <c r="J150" s="111">
        <v>20006041970</v>
      </c>
      <c r="K150" s="88"/>
    </row>
    <row r="151" spans="1:11" ht="18" customHeight="1" x14ac:dyDescent="0.25">
      <c r="A151" s="98"/>
      <c r="B151" s="89" t="s">
        <v>173</v>
      </c>
      <c r="C151" s="145">
        <v>618</v>
      </c>
      <c r="D151" s="110" t="s">
        <v>499</v>
      </c>
      <c r="E151" s="21">
        <v>0</v>
      </c>
      <c r="F151" s="22">
        <v>100000</v>
      </c>
      <c r="G151" s="23">
        <f t="shared" si="4"/>
        <v>43482.48</v>
      </c>
      <c r="H151" s="87">
        <v>70000</v>
      </c>
      <c r="I151" s="24" t="s">
        <v>13</v>
      </c>
      <c r="J151" s="111">
        <v>20006041970</v>
      </c>
      <c r="K151" s="88"/>
    </row>
    <row r="152" spans="1:11" ht="18" customHeight="1" x14ac:dyDescent="0.25">
      <c r="A152" s="98"/>
      <c r="B152" s="89" t="s">
        <v>174</v>
      </c>
      <c r="C152" s="142">
        <v>2152.6</v>
      </c>
      <c r="D152" s="110" t="s">
        <v>499</v>
      </c>
      <c r="E152" s="21">
        <v>0</v>
      </c>
      <c r="F152" s="22">
        <v>100000</v>
      </c>
      <c r="G152" s="23">
        <f t="shared" si="4"/>
        <v>151456.93599999999</v>
      </c>
      <c r="H152" s="87">
        <v>151456.93599999999</v>
      </c>
      <c r="I152" s="24" t="s">
        <v>13</v>
      </c>
      <c r="J152" s="111">
        <v>20006041970</v>
      </c>
      <c r="K152" s="88"/>
    </row>
    <row r="153" spans="1:11" ht="29.25" customHeight="1" x14ac:dyDescent="0.25">
      <c r="A153" s="98"/>
      <c r="B153" s="89" t="s">
        <v>175</v>
      </c>
      <c r="C153" s="145">
        <v>562</v>
      </c>
      <c r="D153" s="110" t="s">
        <v>499</v>
      </c>
      <c r="E153" s="21">
        <v>0</v>
      </c>
      <c r="F153" s="22">
        <v>100000</v>
      </c>
      <c r="G153" s="23">
        <f t="shared" si="4"/>
        <v>39542.32</v>
      </c>
      <c r="H153" s="87">
        <v>70000</v>
      </c>
      <c r="I153" s="24" t="s">
        <v>13</v>
      </c>
      <c r="J153" s="111">
        <v>20006041970</v>
      </c>
      <c r="K153" s="88"/>
    </row>
    <row r="154" spans="1:11" ht="25.5" customHeight="1" x14ac:dyDescent="0.25">
      <c r="A154" s="155"/>
      <c r="B154" s="155" t="s">
        <v>176</v>
      </c>
      <c r="C154" s="60"/>
      <c r="D154" s="60"/>
      <c r="E154" s="60"/>
      <c r="F154" s="60"/>
      <c r="G154" s="64"/>
      <c r="H154" s="97">
        <v>33193213.455999997</v>
      </c>
      <c r="I154" s="65"/>
      <c r="J154" s="65"/>
      <c r="K154" s="88"/>
    </row>
    <row r="155" spans="1:11" ht="27.75" customHeight="1" x14ac:dyDescent="0.25">
      <c r="A155" s="98"/>
      <c r="B155" s="89" t="s">
        <v>177</v>
      </c>
      <c r="C155" s="145">
        <v>615</v>
      </c>
      <c r="D155" s="110" t="s">
        <v>499</v>
      </c>
      <c r="E155" s="21">
        <v>0</v>
      </c>
      <c r="F155" s="22">
        <v>100000</v>
      </c>
      <c r="G155" s="23">
        <f t="shared" ref="G155:G207" si="5">C155*70.36+E155*100000</f>
        <v>43271.4</v>
      </c>
      <c r="H155" s="87">
        <v>70000</v>
      </c>
      <c r="I155" s="24" t="s">
        <v>13</v>
      </c>
      <c r="J155" s="111">
        <v>20006041970</v>
      </c>
      <c r="K155" s="88"/>
    </row>
    <row r="156" spans="1:11" ht="20.25" customHeight="1" x14ac:dyDescent="0.25">
      <c r="A156" s="98"/>
      <c r="B156" s="89" t="s">
        <v>178</v>
      </c>
      <c r="C156" s="145">
        <v>5707</v>
      </c>
      <c r="D156" s="110" t="s">
        <v>499</v>
      </c>
      <c r="E156" s="63">
        <v>0</v>
      </c>
      <c r="F156" s="22">
        <v>100000</v>
      </c>
      <c r="G156" s="23">
        <f t="shared" si="5"/>
        <v>401544.52</v>
      </c>
      <c r="H156" s="87">
        <v>401544.52</v>
      </c>
      <c r="I156" s="24" t="s">
        <v>13</v>
      </c>
      <c r="J156" s="111">
        <v>20006041970</v>
      </c>
      <c r="K156" s="88"/>
    </row>
    <row r="157" spans="1:11" ht="20.25" customHeight="1" x14ac:dyDescent="0.25">
      <c r="A157" s="98"/>
      <c r="B157" s="89" t="s">
        <v>179</v>
      </c>
      <c r="C157" s="145">
        <v>14840.2</v>
      </c>
      <c r="D157" s="110" t="s">
        <v>499</v>
      </c>
      <c r="E157" s="21">
        <v>0</v>
      </c>
      <c r="F157" s="22">
        <v>100000</v>
      </c>
      <c r="G157" s="23">
        <f t="shared" si="5"/>
        <v>1044156.4720000001</v>
      </c>
      <c r="H157" s="87">
        <v>1044156.4720000001</v>
      </c>
      <c r="I157" s="24" t="s">
        <v>13</v>
      </c>
      <c r="J157" s="111">
        <v>20006041970</v>
      </c>
      <c r="K157" s="88"/>
    </row>
    <row r="158" spans="1:11" ht="18" customHeight="1" x14ac:dyDescent="0.25">
      <c r="A158" s="98"/>
      <c r="B158" s="89" t="s">
        <v>180</v>
      </c>
      <c r="C158" s="145">
        <v>1954.1</v>
      </c>
      <c r="D158" s="110" t="s">
        <v>499</v>
      </c>
      <c r="E158" s="21">
        <v>0</v>
      </c>
      <c r="F158" s="22">
        <v>100000</v>
      </c>
      <c r="G158" s="23">
        <f t="shared" si="5"/>
        <v>137490.476</v>
      </c>
      <c r="H158" s="87">
        <v>137490.476</v>
      </c>
      <c r="I158" s="24" t="s">
        <v>13</v>
      </c>
      <c r="J158" s="111">
        <v>20006041970</v>
      </c>
      <c r="K158" s="88"/>
    </row>
    <row r="159" spans="1:11" ht="18.75" customHeight="1" x14ac:dyDescent="0.25">
      <c r="A159" s="98"/>
      <c r="B159" s="89" t="s">
        <v>181</v>
      </c>
      <c r="C159" s="145">
        <v>3569</v>
      </c>
      <c r="D159" s="110" t="s">
        <v>499</v>
      </c>
      <c r="E159" s="21">
        <v>0</v>
      </c>
      <c r="F159" s="22">
        <v>100000</v>
      </c>
      <c r="G159" s="23">
        <f t="shared" si="5"/>
        <v>251114.84</v>
      </c>
      <c r="H159" s="87">
        <v>251114.84</v>
      </c>
      <c r="I159" s="24" t="s">
        <v>13</v>
      </c>
      <c r="J159" s="111">
        <v>20006041970</v>
      </c>
      <c r="K159" s="88"/>
    </row>
    <row r="160" spans="1:11" ht="20.25" customHeight="1" x14ac:dyDescent="0.25">
      <c r="A160" s="98"/>
      <c r="B160" s="89" t="s">
        <v>182</v>
      </c>
      <c r="C160" s="145">
        <v>1062</v>
      </c>
      <c r="D160" s="110" t="s">
        <v>499</v>
      </c>
      <c r="E160" s="63">
        <v>1</v>
      </c>
      <c r="F160" s="22">
        <v>100000</v>
      </c>
      <c r="G160" s="23">
        <f t="shared" si="5"/>
        <v>174722.32</v>
      </c>
      <c r="H160" s="87">
        <v>174722.32</v>
      </c>
      <c r="I160" s="24" t="s">
        <v>13</v>
      </c>
      <c r="J160" s="111">
        <v>20006041970</v>
      </c>
      <c r="K160" s="88"/>
    </row>
    <row r="161" spans="1:11" ht="18" customHeight="1" x14ac:dyDescent="0.25">
      <c r="A161" s="98"/>
      <c r="B161" s="89" t="s">
        <v>183</v>
      </c>
      <c r="C161" s="145">
        <v>10810</v>
      </c>
      <c r="D161" s="110" t="s">
        <v>499</v>
      </c>
      <c r="E161" s="63">
        <v>2</v>
      </c>
      <c r="F161" s="22">
        <v>100000</v>
      </c>
      <c r="G161" s="23">
        <f t="shared" si="5"/>
        <v>960591.6</v>
      </c>
      <c r="H161" s="87">
        <v>960591.6</v>
      </c>
      <c r="I161" s="24" t="s">
        <v>13</v>
      </c>
      <c r="J161" s="111">
        <v>20006041970</v>
      </c>
      <c r="K161" s="88"/>
    </row>
    <row r="162" spans="1:11" ht="18" customHeight="1" x14ac:dyDescent="0.25">
      <c r="A162" s="98"/>
      <c r="B162" s="89" t="s">
        <v>184</v>
      </c>
      <c r="C162" s="145">
        <v>5497.1</v>
      </c>
      <c r="D162" s="110" t="s">
        <v>499</v>
      </c>
      <c r="E162" s="21">
        <v>0</v>
      </c>
      <c r="F162" s="22">
        <v>100000</v>
      </c>
      <c r="G162" s="23">
        <f t="shared" si="5"/>
        <v>386775.95600000001</v>
      </c>
      <c r="H162" s="87">
        <v>386775.95600000001</v>
      </c>
      <c r="I162" s="24" t="s">
        <v>13</v>
      </c>
      <c r="J162" s="111">
        <v>20006041970</v>
      </c>
      <c r="K162" s="88"/>
    </row>
    <row r="163" spans="1:11" ht="21" customHeight="1" x14ac:dyDescent="0.25">
      <c r="A163" s="98"/>
      <c r="B163" s="89" t="s">
        <v>185</v>
      </c>
      <c r="C163" s="145">
        <v>2124</v>
      </c>
      <c r="D163" s="110" t="s">
        <v>499</v>
      </c>
      <c r="E163" s="63">
        <v>0</v>
      </c>
      <c r="F163" s="22">
        <v>100000</v>
      </c>
      <c r="G163" s="23">
        <f t="shared" si="5"/>
        <v>149444.63999999998</v>
      </c>
      <c r="H163" s="87">
        <v>149444.63999999998</v>
      </c>
      <c r="I163" s="24" t="s">
        <v>13</v>
      </c>
      <c r="J163" s="111">
        <v>20006041970</v>
      </c>
      <c r="K163" s="88"/>
    </row>
    <row r="164" spans="1:11" ht="30.75" customHeight="1" x14ac:dyDescent="0.25">
      <c r="A164" s="98"/>
      <c r="B164" s="89" t="s">
        <v>186</v>
      </c>
      <c r="C164" s="145">
        <v>486</v>
      </c>
      <c r="D164" s="110" t="s">
        <v>499</v>
      </c>
      <c r="E164" s="63">
        <v>0</v>
      </c>
      <c r="F164" s="22">
        <v>100000</v>
      </c>
      <c r="G164" s="23">
        <f t="shared" si="5"/>
        <v>34194.959999999999</v>
      </c>
      <c r="H164" s="87">
        <v>70000</v>
      </c>
      <c r="I164" s="24" t="s">
        <v>13</v>
      </c>
      <c r="J164" s="111">
        <v>20006041970</v>
      </c>
      <c r="K164" s="88"/>
    </row>
    <row r="165" spans="1:11" ht="27.75" customHeight="1" x14ac:dyDescent="0.25">
      <c r="A165" s="98"/>
      <c r="B165" s="89" t="s">
        <v>187</v>
      </c>
      <c r="C165" s="145">
        <v>578</v>
      </c>
      <c r="D165" s="110" t="s">
        <v>499</v>
      </c>
      <c r="E165" s="21">
        <v>0</v>
      </c>
      <c r="F165" s="22">
        <v>100000</v>
      </c>
      <c r="G165" s="23">
        <f t="shared" si="5"/>
        <v>40668.080000000002</v>
      </c>
      <c r="H165" s="87">
        <v>70000</v>
      </c>
      <c r="I165" s="24" t="s">
        <v>13</v>
      </c>
      <c r="J165" s="111">
        <v>20006041970</v>
      </c>
      <c r="K165" s="88"/>
    </row>
    <row r="166" spans="1:11" ht="26.25" customHeight="1" x14ac:dyDescent="0.25">
      <c r="A166" s="98"/>
      <c r="B166" s="89" t="s">
        <v>188</v>
      </c>
      <c r="C166" s="145">
        <v>905</v>
      </c>
      <c r="D166" s="110" t="s">
        <v>499</v>
      </c>
      <c r="E166" s="63">
        <v>0</v>
      </c>
      <c r="F166" s="22">
        <v>100000</v>
      </c>
      <c r="G166" s="23">
        <f t="shared" si="5"/>
        <v>63675.8</v>
      </c>
      <c r="H166" s="87">
        <v>70000</v>
      </c>
      <c r="I166" s="24" t="s">
        <v>13</v>
      </c>
      <c r="J166" s="111">
        <v>20006041970</v>
      </c>
      <c r="K166" s="88"/>
    </row>
    <row r="167" spans="1:11" ht="19.5" customHeight="1" x14ac:dyDescent="0.25">
      <c r="A167" s="98"/>
      <c r="B167" s="89" t="s">
        <v>189</v>
      </c>
      <c r="C167" s="145">
        <v>9438</v>
      </c>
      <c r="D167" s="110" t="s">
        <v>499</v>
      </c>
      <c r="E167" s="21">
        <v>0</v>
      </c>
      <c r="F167" s="22">
        <v>100000</v>
      </c>
      <c r="G167" s="23">
        <f t="shared" si="5"/>
        <v>664057.68000000005</v>
      </c>
      <c r="H167" s="87">
        <v>664057.68000000005</v>
      </c>
      <c r="I167" s="24" t="s">
        <v>13</v>
      </c>
      <c r="J167" s="111">
        <v>20006041970</v>
      </c>
      <c r="K167" s="88"/>
    </row>
    <row r="168" spans="1:11" ht="18" customHeight="1" x14ac:dyDescent="0.25">
      <c r="A168" s="98"/>
      <c r="B168" s="89" t="s">
        <v>190</v>
      </c>
      <c r="C168" s="145">
        <v>14642</v>
      </c>
      <c r="D168" s="110" t="s">
        <v>499</v>
      </c>
      <c r="E168" s="63">
        <v>4</v>
      </c>
      <c r="F168" s="22">
        <v>100000</v>
      </c>
      <c r="G168" s="23">
        <f t="shared" si="5"/>
        <v>1430211.12</v>
      </c>
      <c r="H168" s="87">
        <v>1430211.12</v>
      </c>
      <c r="I168" s="24" t="s">
        <v>13</v>
      </c>
      <c r="J168" s="111">
        <v>20006041970</v>
      </c>
      <c r="K168" s="88"/>
    </row>
    <row r="169" spans="1:11" ht="17.25" customHeight="1" x14ac:dyDescent="0.25">
      <c r="A169" s="98"/>
      <c r="B169" s="89" t="s">
        <v>191</v>
      </c>
      <c r="C169" s="145">
        <v>7166</v>
      </c>
      <c r="D169" s="110" t="s">
        <v>499</v>
      </c>
      <c r="E169" s="63">
        <v>0</v>
      </c>
      <c r="F169" s="22">
        <v>100000</v>
      </c>
      <c r="G169" s="23">
        <f t="shared" si="5"/>
        <v>504199.76</v>
      </c>
      <c r="H169" s="87">
        <v>504199.76</v>
      </c>
      <c r="I169" s="24" t="s">
        <v>13</v>
      </c>
      <c r="J169" s="111">
        <v>20006041970</v>
      </c>
      <c r="K169" s="88"/>
    </row>
    <row r="170" spans="1:11" ht="16.5" customHeight="1" x14ac:dyDescent="0.25">
      <c r="A170" s="98"/>
      <c r="B170" s="89" t="s">
        <v>192</v>
      </c>
      <c r="C170" s="145">
        <v>8830</v>
      </c>
      <c r="D170" s="110" t="s">
        <v>499</v>
      </c>
      <c r="E170" s="63">
        <v>1</v>
      </c>
      <c r="F170" s="22">
        <v>100000</v>
      </c>
      <c r="G170" s="23">
        <f t="shared" si="5"/>
        <v>721278.8</v>
      </c>
      <c r="H170" s="87">
        <v>721278.8</v>
      </c>
      <c r="I170" s="24" t="s">
        <v>13</v>
      </c>
      <c r="J170" s="111">
        <v>20006041970</v>
      </c>
      <c r="K170" s="88"/>
    </row>
    <row r="171" spans="1:11" ht="16.5" customHeight="1" x14ac:dyDescent="0.25">
      <c r="A171" s="98"/>
      <c r="B171" s="89" t="s">
        <v>193</v>
      </c>
      <c r="C171" s="145">
        <v>556</v>
      </c>
      <c r="D171" s="110" t="s">
        <v>499</v>
      </c>
      <c r="E171" s="21">
        <v>0</v>
      </c>
      <c r="F171" s="22">
        <v>100000</v>
      </c>
      <c r="G171" s="23">
        <f t="shared" si="5"/>
        <v>39120.159999999996</v>
      </c>
      <c r="H171" s="87">
        <v>70000</v>
      </c>
      <c r="I171" s="24" t="s">
        <v>13</v>
      </c>
      <c r="J171" s="111">
        <v>20006041970</v>
      </c>
      <c r="K171" s="88"/>
    </row>
    <row r="172" spans="1:11" ht="18" customHeight="1" x14ac:dyDescent="0.25">
      <c r="A172" s="98"/>
      <c r="B172" s="89" t="s">
        <v>194</v>
      </c>
      <c r="C172" s="145">
        <v>946</v>
      </c>
      <c r="D172" s="110" t="s">
        <v>499</v>
      </c>
      <c r="E172" s="63">
        <v>0</v>
      </c>
      <c r="F172" s="22">
        <v>100000</v>
      </c>
      <c r="G172" s="23">
        <f t="shared" si="5"/>
        <v>66560.56</v>
      </c>
      <c r="H172" s="87">
        <v>70000</v>
      </c>
      <c r="I172" s="24" t="s">
        <v>13</v>
      </c>
      <c r="J172" s="111">
        <v>20006041970</v>
      </c>
      <c r="K172" s="88"/>
    </row>
    <row r="173" spans="1:11" ht="15.75" customHeight="1" x14ac:dyDescent="0.25">
      <c r="A173" s="98"/>
      <c r="B173" s="89" t="s">
        <v>195</v>
      </c>
      <c r="C173" s="145">
        <v>4732</v>
      </c>
      <c r="D173" s="110" t="s">
        <v>499</v>
      </c>
      <c r="E173" s="63">
        <v>0</v>
      </c>
      <c r="F173" s="22">
        <v>100000</v>
      </c>
      <c r="G173" s="23">
        <f t="shared" si="5"/>
        <v>332943.52</v>
      </c>
      <c r="H173" s="87">
        <v>332943.52</v>
      </c>
      <c r="I173" s="24" t="s">
        <v>13</v>
      </c>
      <c r="J173" s="111">
        <v>20006041970</v>
      </c>
      <c r="K173" s="88"/>
    </row>
    <row r="174" spans="1:11" ht="17.25" customHeight="1" x14ac:dyDescent="0.25">
      <c r="A174" s="98"/>
      <c r="B174" s="89" t="s">
        <v>196</v>
      </c>
      <c r="C174" s="145">
        <v>6556</v>
      </c>
      <c r="D174" s="110" t="s">
        <v>499</v>
      </c>
      <c r="E174" s="63">
        <v>1</v>
      </c>
      <c r="F174" s="22">
        <v>100000</v>
      </c>
      <c r="G174" s="23">
        <f t="shared" si="5"/>
        <v>561280.15999999992</v>
      </c>
      <c r="H174" s="87">
        <v>561280.15999999992</v>
      </c>
      <c r="I174" s="24" t="s">
        <v>13</v>
      </c>
      <c r="J174" s="111">
        <v>20006041970</v>
      </c>
      <c r="K174" s="88"/>
    </row>
    <row r="175" spans="1:11" ht="18" customHeight="1" x14ac:dyDescent="0.25">
      <c r="A175" s="98"/>
      <c r="B175" s="89" t="s">
        <v>197</v>
      </c>
      <c r="C175" s="145">
        <v>4520</v>
      </c>
      <c r="D175" s="110" t="s">
        <v>499</v>
      </c>
      <c r="E175" s="63">
        <v>1</v>
      </c>
      <c r="F175" s="22">
        <v>100000</v>
      </c>
      <c r="G175" s="23">
        <f t="shared" si="5"/>
        <v>418027.2</v>
      </c>
      <c r="H175" s="87">
        <v>418027.2</v>
      </c>
      <c r="I175" s="24" t="s">
        <v>13</v>
      </c>
      <c r="J175" s="111">
        <v>20006041970</v>
      </c>
      <c r="K175" s="88"/>
    </row>
    <row r="176" spans="1:11" ht="18.75" customHeight="1" x14ac:dyDescent="0.25">
      <c r="A176" s="98"/>
      <c r="B176" s="89" t="s">
        <v>198</v>
      </c>
      <c r="C176" s="145">
        <v>1269</v>
      </c>
      <c r="D176" s="110" t="s">
        <v>499</v>
      </c>
      <c r="E176" s="21">
        <v>0</v>
      </c>
      <c r="F176" s="22">
        <v>100000</v>
      </c>
      <c r="G176" s="23">
        <f t="shared" si="5"/>
        <v>89286.84</v>
      </c>
      <c r="H176" s="87">
        <v>89286.84</v>
      </c>
      <c r="I176" s="24" t="s">
        <v>13</v>
      </c>
      <c r="J176" s="111">
        <v>20006041970</v>
      </c>
      <c r="K176" s="88"/>
    </row>
    <row r="177" spans="1:11" ht="17.25" customHeight="1" x14ac:dyDescent="0.25">
      <c r="A177" s="98"/>
      <c r="B177" s="89" t="s">
        <v>199</v>
      </c>
      <c r="C177" s="145">
        <v>6056</v>
      </c>
      <c r="D177" s="110" t="s">
        <v>499</v>
      </c>
      <c r="E177" s="63">
        <v>0</v>
      </c>
      <c r="F177" s="22">
        <v>100000</v>
      </c>
      <c r="G177" s="23">
        <f t="shared" si="5"/>
        <v>426100.16</v>
      </c>
      <c r="H177" s="87">
        <v>426100.16</v>
      </c>
      <c r="I177" s="24" t="s">
        <v>13</v>
      </c>
      <c r="J177" s="111">
        <v>20006041970</v>
      </c>
      <c r="K177" s="88"/>
    </row>
    <row r="178" spans="1:11" ht="16.5" customHeight="1" x14ac:dyDescent="0.25">
      <c r="A178" s="98"/>
      <c r="B178" s="89" t="s">
        <v>200</v>
      </c>
      <c r="C178" s="145">
        <v>5431</v>
      </c>
      <c r="D178" s="110" t="s">
        <v>499</v>
      </c>
      <c r="E178" s="63">
        <v>2</v>
      </c>
      <c r="F178" s="22">
        <v>100000</v>
      </c>
      <c r="G178" s="23">
        <f t="shared" si="5"/>
        <v>582125.15999999992</v>
      </c>
      <c r="H178" s="87">
        <v>582125.15999999992</v>
      </c>
      <c r="I178" s="24" t="s">
        <v>13</v>
      </c>
      <c r="J178" s="111">
        <v>20006041970</v>
      </c>
      <c r="K178" s="88"/>
    </row>
    <row r="179" spans="1:11" ht="18" customHeight="1" x14ac:dyDescent="0.25">
      <c r="A179" s="98"/>
      <c r="B179" s="89" t="s">
        <v>201</v>
      </c>
      <c r="C179" s="145">
        <v>18603</v>
      </c>
      <c r="D179" s="110" t="s">
        <v>499</v>
      </c>
      <c r="E179" s="63">
        <v>0</v>
      </c>
      <c r="F179" s="22">
        <v>100000</v>
      </c>
      <c r="G179" s="23">
        <f t="shared" si="5"/>
        <v>1308907.08</v>
      </c>
      <c r="H179" s="87">
        <v>1308907.08</v>
      </c>
      <c r="I179" s="24" t="s">
        <v>13</v>
      </c>
      <c r="J179" s="111">
        <v>20006041970</v>
      </c>
      <c r="K179" s="88"/>
    </row>
    <row r="180" spans="1:11" ht="27" customHeight="1" x14ac:dyDescent="0.25">
      <c r="A180" s="98"/>
      <c r="B180" s="89" t="s">
        <v>202</v>
      </c>
      <c r="C180" s="145">
        <v>7976.2</v>
      </c>
      <c r="D180" s="110" t="s">
        <v>499</v>
      </c>
      <c r="E180" s="21">
        <v>0</v>
      </c>
      <c r="F180" s="22">
        <v>100000</v>
      </c>
      <c r="G180" s="23">
        <f t="shared" si="5"/>
        <v>561205.43200000003</v>
      </c>
      <c r="H180" s="87">
        <v>561205.43200000003</v>
      </c>
      <c r="I180" s="24" t="s">
        <v>13</v>
      </c>
      <c r="J180" s="111">
        <v>20006041970</v>
      </c>
      <c r="K180" s="88"/>
    </row>
    <row r="181" spans="1:11" ht="18" customHeight="1" x14ac:dyDescent="0.25">
      <c r="A181" s="98"/>
      <c r="B181" s="89" t="s">
        <v>203</v>
      </c>
      <c r="C181" s="145">
        <v>6718</v>
      </c>
      <c r="D181" s="110" t="s">
        <v>499</v>
      </c>
      <c r="E181" s="21">
        <v>0</v>
      </c>
      <c r="F181" s="22">
        <v>100000</v>
      </c>
      <c r="G181" s="23">
        <f t="shared" si="5"/>
        <v>472678.48</v>
      </c>
      <c r="H181" s="87">
        <v>472678.48</v>
      </c>
      <c r="I181" s="24" t="s">
        <v>13</v>
      </c>
      <c r="J181" s="111">
        <v>20006041970</v>
      </c>
      <c r="K181" s="88"/>
    </row>
    <row r="182" spans="1:11" ht="21" customHeight="1" x14ac:dyDescent="0.25">
      <c r="A182" s="98"/>
      <c r="B182" s="89" t="s">
        <v>204</v>
      </c>
      <c r="C182" s="145">
        <v>14411</v>
      </c>
      <c r="D182" s="110" t="s">
        <v>499</v>
      </c>
      <c r="E182" s="63">
        <v>0</v>
      </c>
      <c r="F182" s="22">
        <v>100000</v>
      </c>
      <c r="G182" s="23">
        <f t="shared" si="5"/>
        <v>1013957.96</v>
      </c>
      <c r="H182" s="87">
        <v>1013957.96</v>
      </c>
      <c r="I182" s="24" t="s">
        <v>13</v>
      </c>
      <c r="J182" s="111">
        <v>20006041970</v>
      </c>
      <c r="K182" s="88"/>
    </row>
    <row r="183" spans="1:11" ht="18" customHeight="1" x14ac:dyDescent="0.25">
      <c r="A183" s="98"/>
      <c r="B183" s="89" t="s">
        <v>205</v>
      </c>
      <c r="C183" s="145">
        <v>12989</v>
      </c>
      <c r="D183" s="110" t="s">
        <v>499</v>
      </c>
      <c r="E183" s="63">
        <v>2</v>
      </c>
      <c r="F183" s="22">
        <v>100000</v>
      </c>
      <c r="G183" s="23">
        <f t="shared" si="5"/>
        <v>1113906.04</v>
      </c>
      <c r="H183" s="87">
        <v>1113906.04</v>
      </c>
      <c r="I183" s="24" t="s">
        <v>13</v>
      </c>
      <c r="J183" s="111">
        <v>20006041970</v>
      </c>
      <c r="K183" s="88"/>
    </row>
    <row r="184" spans="1:11" ht="14.25" customHeight="1" x14ac:dyDescent="0.25">
      <c r="A184" s="98"/>
      <c r="B184" s="89" t="s">
        <v>206</v>
      </c>
      <c r="C184" s="145">
        <v>16723</v>
      </c>
      <c r="D184" s="110" t="s">
        <v>499</v>
      </c>
      <c r="E184" s="21">
        <v>0</v>
      </c>
      <c r="F184" s="22">
        <v>100000</v>
      </c>
      <c r="G184" s="23">
        <f t="shared" si="5"/>
        <v>1176630.28</v>
      </c>
      <c r="H184" s="87">
        <v>1176630.28</v>
      </c>
      <c r="I184" s="24" t="s">
        <v>13</v>
      </c>
      <c r="J184" s="111">
        <v>20006041970</v>
      </c>
      <c r="K184" s="88"/>
    </row>
    <row r="185" spans="1:11" ht="17.25" customHeight="1" x14ac:dyDescent="0.25">
      <c r="A185" s="98"/>
      <c r="B185" s="89" t="s">
        <v>207</v>
      </c>
      <c r="C185" s="145">
        <v>960</v>
      </c>
      <c r="D185" s="110" t="s">
        <v>499</v>
      </c>
      <c r="E185" s="21">
        <v>0</v>
      </c>
      <c r="F185" s="22">
        <v>100000</v>
      </c>
      <c r="G185" s="23">
        <f t="shared" si="5"/>
        <v>67545.600000000006</v>
      </c>
      <c r="H185" s="87">
        <v>70000</v>
      </c>
      <c r="I185" s="24" t="s">
        <v>13</v>
      </c>
      <c r="J185" s="111">
        <v>20006041970</v>
      </c>
      <c r="K185" s="88"/>
    </row>
    <row r="186" spans="1:11" ht="15.75" customHeight="1" x14ac:dyDescent="0.25">
      <c r="A186" s="98"/>
      <c r="B186" s="89" t="s">
        <v>208</v>
      </c>
      <c r="C186" s="145">
        <v>5428</v>
      </c>
      <c r="D186" s="110" t="s">
        <v>499</v>
      </c>
      <c r="E186" s="21">
        <v>0</v>
      </c>
      <c r="F186" s="22">
        <v>100000</v>
      </c>
      <c r="G186" s="23">
        <f t="shared" si="5"/>
        <v>381914.08</v>
      </c>
      <c r="H186" s="87">
        <v>381914.08</v>
      </c>
      <c r="I186" s="24" t="s">
        <v>13</v>
      </c>
      <c r="J186" s="111">
        <v>20006041970</v>
      </c>
      <c r="K186" s="88"/>
    </row>
    <row r="187" spans="1:11" ht="16.5" customHeight="1" x14ac:dyDescent="0.25">
      <c r="A187" s="98"/>
      <c r="B187" s="89" t="s">
        <v>209</v>
      </c>
      <c r="C187" s="145">
        <v>4416</v>
      </c>
      <c r="D187" s="110" t="s">
        <v>499</v>
      </c>
      <c r="E187" s="63">
        <v>1</v>
      </c>
      <c r="F187" s="22">
        <v>100000</v>
      </c>
      <c r="G187" s="23">
        <f t="shared" si="5"/>
        <v>410709.76000000001</v>
      </c>
      <c r="H187" s="87">
        <v>410709.76000000001</v>
      </c>
      <c r="I187" s="24" t="s">
        <v>13</v>
      </c>
      <c r="J187" s="111">
        <v>20006041970</v>
      </c>
      <c r="K187" s="88"/>
    </row>
    <row r="188" spans="1:11" ht="21" customHeight="1" x14ac:dyDescent="0.25">
      <c r="A188" s="98"/>
      <c r="B188" s="89" t="s">
        <v>210</v>
      </c>
      <c r="C188" s="145">
        <v>1300</v>
      </c>
      <c r="D188" s="110" t="s">
        <v>499</v>
      </c>
      <c r="E188" s="63">
        <v>1</v>
      </c>
      <c r="F188" s="22">
        <v>100000</v>
      </c>
      <c r="G188" s="23">
        <f t="shared" si="5"/>
        <v>191468</v>
      </c>
      <c r="H188" s="87">
        <v>191468</v>
      </c>
      <c r="I188" s="24" t="s">
        <v>13</v>
      </c>
      <c r="J188" s="111">
        <v>20006041970</v>
      </c>
      <c r="K188" s="88"/>
    </row>
    <row r="189" spans="1:11" ht="22.5" customHeight="1" x14ac:dyDescent="0.25">
      <c r="A189" s="98"/>
      <c r="B189" s="89" t="s">
        <v>211</v>
      </c>
      <c r="C189" s="145">
        <v>754</v>
      </c>
      <c r="D189" s="110" t="s">
        <v>499</v>
      </c>
      <c r="E189" s="63">
        <v>1</v>
      </c>
      <c r="F189" s="22">
        <v>100000</v>
      </c>
      <c r="G189" s="23">
        <f t="shared" si="5"/>
        <v>153051.44</v>
      </c>
      <c r="H189" s="87">
        <v>153051.44</v>
      </c>
      <c r="I189" s="24" t="s">
        <v>13</v>
      </c>
      <c r="J189" s="111">
        <v>20006041970</v>
      </c>
      <c r="K189" s="88"/>
    </row>
    <row r="190" spans="1:11" ht="19.5" customHeight="1" x14ac:dyDescent="0.25">
      <c r="A190" s="98"/>
      <c r="B190" s="89" t="s">
        <v>212</v>
      </c>
      <c r="C190" s="145">
        <v>840</v>
      </c>
      <c r="D190" s="110" t="s">
        <v>499</v>
      </c>
      <c r="E190" s="21">
        <v>0</v>
      </c>
      <c r="F190" s="22">
        <v>100000</v>
      </c>
      <c r="G190" s="23">
        <f t="shared" si="5"/>
        <v>59102.400000000001</v>
      </c>
      <c r="H190" s="87">
        <v>70000</v>
      </c>
      <c r="I190" s="24" t="s">
        <v>13</v>
      </c>
      <c r="J190" s="111">
        <v>20006041970</v>
      </c>
      <c r="K190" s="88"/>
    </row>
    <row r="191" spans="1:11" ht="19.5" customHeight="1" x14ac:dyDescent="0.25">
      <c r="A191" s="98"/>
      <c r="B191" s="89" t="s">
        <v>213</v>
      </c>
      <c r="C191" s="145">
        <v>4800</v>
      </c>
      <c r="D191" s="110" t="s">
        <v>499</v>
      </c>
      <c r="E191" s="21">
        <v>0</v>
      </c>
      <c r="F191" s="22">
        <v>100000</v>
      </c>
      <c r="G191" s="23">
        <f t="shared" si="5"/>
        <v>337728</v>
      </c>
      <c r="H191" s="87">
        <v>337728</v>
      </c>
      <c r="I191" s="24" t="s">
        <v>13</v>
      </c>
      <c r="J191" s="111">
        <v>20006041970</v>
      </c>
      <c r="K191" s="88"/>
    </row>
    <row r="192" spans="1:11" ht="20.25" customHeight="1" x14ac:dyDescent="0.25">
      <c r="A192" s="98"/>
      <c r="B192" s="89" t="s">
        <v>214</v>
      </c>
      <c r="C192" s="145">
        <v>5975</v>
      </c>
      <c r="D192" s="110" t="s">
        <v>499</v>
      </c>
      <c r="E192" s="63">
        <v>2</v>
      </c>
      <c r="F192" s="22">
        <v>100000</v>
      </c>
      <c r="G192" s="23">
        <f t="shared" si="5"/>
        <v>620401</v>
      </c>
      <c r="H192" s="87">
        <v>620401</v>
      </c>
      <c r="I192" s="24" t="s">
        <v>13</v>
      </c>
      <c r="J192" s="111">
        <v>20006041970</v>
      </c>
      <c r="K192" s="88"/>
    </row>
    <row r="193" spans="1:11" ht="18.75" customHeight="1" x14ac:dyDescent="0.25">
      <c r="A193" s="98"/>
      <c r="B193" s="89" t="s">
        <v>215</v>
      </c>
      <c r="C193" s="145">
        <v>2589</v>
      </c>
      <c r="D193" s="110" t="s">
        <v>499</v>
      </c>
      <c r="E193" s="21">
        <v>0</v>
      </c>
      <c r="F193" s="22">
        <v>100000</v>
      </c>
      <c r="G193" s="23">
        <f t="shared" si="5"/>
        <v>182162.04</v>
      </c>
      <c r="H193" s="87">
        <v>182162.04</v>
      </c>
      <c r="I193" s="24" t="s">
        <v>13</v>
      </c>
      <c r="J193" s="111">
        <v>20006041970</v>
      </c>
      <c r="K193" s="88"/>
    </row>
    <row r="194" spans="1:11" ht="19.5" customHeight="1" x14ac:dyDescent="0.25">
      <c r="A194" s="98"/>
      <c r="B194" s="89" t="s">
        <v>216</v>
      </c>
      <c r="C194" s="145">
        <v>34110</v>
      </c>
      <c r="D194" s="110" t="s">
        <v>499</v>
      </c>
      <c r="E194" s="63">
        <v>2</v>
      </c>
      <c r="F194" s="22">
        <v>100000</v>
      </c>
      <c r="G194" s="23">
        <f t="shared" si="5"/>
        <v>2599979.6</v>
      </c>
      <c r="H194" s="87">
        <v>2599979.6</v>
      </c>
      <c r="I194" s="24" t="s">
        <v>13</v>
      </c>
      <c r="J194" s="111">
        <v>20006041970</v>
      </c>
      <c r="K194" s="88"/>
    </row>
    <row r="195" spans="1:11" ht="18.75" customHeight="1" x14ac:dyDescent="0.25">
      <c r="A195" s="98"/>
      <c r="B195" s="89" t="s">
        <v>217</v>
      </c>
      <c r="C195" s="145">
        <v>100796</v>
      </c>
      <c r="D195" s="110" t="s">
        <v>499</v>
      </c>
      <c r="E195" s="63">
        <v>0</v>
      </c>
      <c r="F195" s="22">
        <v>100000</v>
      </c>
      <c r="G195" s="23">
        <f t="shared" si="5"/>
        <v>7092006.5599999996</v>
      </c>
      <c r="H195" s="87">
        <v>7092006.5599999996</v>
      </c>
      <c r="I195" s="24" t="s">
        <v>13</v>
      </c>
      <c r="J195" s="111">
        <v>20006041970</v>
      </c>
      <c r="K195" s="88"/>
    </row>
    <row r="196" spans="1:11" ht="18.75" customHeight="1" x14ac:dyDescent="0.25">
      <c r="A196" s="98"/>
      <c r="B196" s="89" t="s">
        <v>218</v>
      </c>
      <c r="C196" s="145">
        <v>704</v>
      </c>
      <c r="D196" s="110" t="s">
        <v>499</v>
      </c>
      <c r="E196" s="63">
        <v>0</v>
      </c>
      <c r="F196" s="22">
        <v>100000</v>
      </c>
      <c r="G196" s="23">
        <f t="shared" si="5"/>
        <v>49533.440000000002</v>
      </c>
      <c r="H196" s="87">
        <v>70000</v>
      </c>
      <c r="I196" s="24" t="s">
        <v>13</v>
      </c>
      <c r="J196" s="111">
        <v>20006041970</v>
      </c>
      <c r="K196" s="88"/>
    </row>
    <row r="197" spans="1:11" ht="19.5" customHeight="1" x14ac:dyDescent="0.25">
      <c r="A197" s="98"/>
      <c r="B197" s="89" t="s">
        <v>219</v>
      </c>
      <c r="C197" s="145">
        <v>9713</v>
      </c>
      <c r="D197" s="110" t="s">
        <v>499</v>
      </c>
      <c r="E197" s="63">
        <v>0</v>
      </c>
      <c r="F197" s="22">
        <v>100000</v>
      </c>
      <c r="G197" s="23">
        <f t="shared" si="5"/>
        <v>683406.68</v>
      </c>
      <c r="H197" s="87">
        <v>683406.68</v>
      </c>
      <c r="I197" s="24" t="s">
        <v>13</v>
      </c>
      <c r="J197" s="111">
        <v>20006041970</v>
      </c>
      <c r="K197" s="88"/>
    </row>
    <row r="198" spans="1:11" ht="18.75" customHeight="1" x14ac:dyDescent="0.25">
      <c r="A198" s="98"/>
      <c r="B198" s="89" t="s">
        <v>220</v>
      </c>
      <c r="C198" s="145">
        <v>6543</v>
      </c>
      <c r="D198" s="110" t="s">
        <v>499</v>
      </c>
      <c r="E198" s="63">
        <v>1</v>
      </c>
      <c r="F198" s="22">
        <v>100000</v>
      </c>
      <c r="G198" s="23">
        <f t="shared" si="5"/>
        <v>560365.48</v>
      </c>
      <c r="H198" s="87">
        <v>560365.48</v>
      </c>
      <c r="I198" s="24" t="s">
        <v>13</v>
      </c>
      <c r="J198" s="111">
        <v>20006041970</v>
      </c>
      <c r="K198" s="88"/>
    </row>
    <row r="199" spans="1:11" ht="17.25" customHeight="1" x14ac:dyDescent="0.25">
      <c r="A199" s="98"/>
      <c r="B199" s="89" t="s">
        <v>221</v>
      </c>
      <c r="C199" s="145">
        <v>18262</v>
      </c>
      <c r="D199" s="110" t="s">
        <v>499</v>
      </c>
      <c r="E199" s="63">
        <v>0</v>
      </c>
      <c r="F199" s="22">
        <v>100000</v>
      </c>
      <c r="G199" s="23">
        <f t="shared" si="5"/>
        <v>1284914.32</v>
      </c>
      <c r="H199" s="87">
        <v>1284914.32</v>
      </c>
      <c r="I199" s="24" t="s">
        <v>13</v>
      </c>
      <c r="J199" s="111">
        <v>20006041970</v>
      </c>
      <c r="K199" s="88"/>
    </row>
    <row r="200" spans="1:11" ht="16.5" customHeight="1" x14ac:dyDescent="0.25">
      <c r="A200" s="98"/>
      <c r="B200" s="89" t="s">
        <v>222</v>
      </c>
      <c r="C200" s="145">
        <v>860</v>
      </c>
      <c r="D200" s="110" t="s">
        <v>499</v>
      </c>
      <c r="E200" s="63">
        <v>0</v>
      </c>
      <c r="F200" s="22">
        <v>100000</v>
      </c>
      <c r="G200" s="23">
        <f t="shared" si="5"/>
        <v>60509.599999999999</v>
      </c>
      <c r="H200" s="87">
        <v>70000</v>
      </c>
      <c r="I200" s="24" t="s">
        <v>13</v>
      </c>
      <c r="J200" s="111">
        <v>20006041970</v>
      </c>
      <c r="K200" s="88"/>
    </row>
    <row r="201" spans="1:11" ht="18" customHeight="1" x14ac:dyDescent="0.25">
      <c r="A201" s="98"/>
      <c r="B201" s="89" t="s">
        <v>223</v>
      </c>
      <c r="C201" s="145">
        <v>2237</v>
      </c>
      <c r="D201" s="110" t="s">
        <v>499</v>
      </c>
      <c r="E201" s="63">
        <v>1</v>
      </c>
      <c r="F201" s="22">
        <v>100000</v>
      </c>
      <c r="G201" s="23">
        <f t="shared" si="5"/>
        <v>257395.32</v>
      </c>
      <c r="H201" s="87">
        <v>257395.32</v>
      </c>
      <c r="I201" s="24" t="s">
        <v>13</v>
      </c>
      <c r="J201" s="111">
        <v>20006041970</v>
      </c>
      <c r="K201" s="88"/>
    </row>
    <row r="202" spans="1:11" ht="17.25" customHeight="1" x14ac:dyDescent="0.25">
      <c r="A202" s="98"/>
      <c r="B202" s="89" t="s">
        <v>224</v>
      </c>
      <c r="C202" s="145">
        <v>1400</v>
      </c>
      <c r="D202" s="110" t="s">
        <v>499</v>
      </c>
      <c r="E202" s="66"/>
      <c r="F202" s="22">
        <v>100000</v>
      </c>
      <c r="G202" s="23">
        <v>116723.6</v>
      </c>
      <c r="H202" s="87">
        <v>116723.6</v>
      </c>
      <c r="I202" s="24" t="s">
        <v>13</v>
      </c>
      <c r="J202" s="111">
        <v>20006041970</v>
      </c>
      <c r="K202" s="88"/>
    </row>
    <row r="203" spans="1:11" ht="17.25" customHeight="1" x14ac:dyDescent="0.25">
      <c r="A203" s="98"/>
      <c r="B203" s="89" t="s">
        <v>225</v>
      </c>
      <c r="C203" s="145">
        <v>1876</v>
      </c>
      <c r="D203" s="110" t="s">
        <v>499</v>
      </c>
      <c r="E203" s="63">
        <v>0</v>
      </c>
      <c r="F203" s="22">
        <v>100000</v>
      </c>
      <c r="G203" s="23">
        <f t="shared" si="5"/>
        <v>131995.35999999999</v>
      </c>
      <c r="H203" s="87">
        <v>131995.35999999999</v>
      </c>
      <c r="I203" s="24" t="s">
        <v>13</v>
      </c>
      <c r="J203" s="111">
        <v>20006041970</v>
      </c>
      <c r="K203" s="88"/>
    </row>
    <row r="204" spans="1:11" ht="17.25" customHeight="1" x14ac:dyDescent="0.25">
      <c r="A204" s="98"/>
      <c r="B204" s="89" t="s">
        <v>226</v>
      </c>
      <c r="C204" s="145">
        <v>3613</v>
      </c>
      <c r="D204" s="110" t="s">
        <v>499</v>
      </c>
      <c r="E204" s="63">
        <v>0</v>
      </c>
      <c r="F204" s="22">
        <v>100000</v>
      </c>
      <c r="G204" s="23">
        <f t="shared" si="5"/>
        <v>254210.68</v>
      </c>
      <c r="H204" s="87">
        <v>254210.68</v>
      </c>
      <c r="I204" s="24" t="s">
        <v>13</v>
      </c>
      <c r="J204" s="111">
        <v>20006041970</v>
      </c>
      <c r="K204" s="88"/>
    </row>
    <row r="205" spans="1:11" ht="18.75" customHeight="1" x14ac:dyDescent="0.25">
      <c r="A205" s="98"/>
      <c r="B205" s="89" t="s">
        <v>227</v>
      </c>
      <c r="C205" s="145">
        <v>567</v>
      </c>
      <c r="D205" s="110" t="s">
        <v>499</v>
      </c>
      <c r="E205" s="63">
        <v>0</v>
      </c>
      <c r="F205" s="22">
        <v>100000</v>
      </c>
      <c r="G205" s="23">
        <f t="shared" si="5"/>
        <v>39894.120000000003</v>
      </c>
      <c r="H205" s="87">
        <v>70000</v>
      </c>
      <c r="I205" s="24" t="s">
        <v>13</v>
      </c>
      <c r="J205" s="111">
        <v>20006041970</v>
      </c>
      <c r="K205" s="88"/>
    </row>
    <row r="206" spans="1:11" ht="17.25" customHeight="1" x14ac:dyDescent="0.25">
      <c r="A206" s="98"/>
      <c r="B206" s="89" t="s">
        <v>228</v>
      </c>
      <c r="C206" s="145">
        <v>25476</v>
      </c>
      <c r="D206" s="110" t="s">
        <v>499</v>
      </c>
      <c r="E206" s="63">
        <v>0</v>
      </c>
      <c r="F206" s="22">
        <v>100000</v>
      </c>
      <c r="G206" s="23">
        <f t="shared" si="5"/>
        <v>1792491.3599999999</v>
      </c>
      <c r="H206" s="87">
        <v>1792491.3599999999</v>
      </c>
      <c r="I206" s="24" t="s">
        <v>13</v>
      </c>
      <c r="J206" s="111">
        <v>20006041970</v>
      </c>
      <c r="K206" s="88"/>
    </row>
    <row r="207" spans="1:11" ht="18" customHeight="1" x14ac:dyDescent="0.25">
      <c r="A207" s="98"/>
      <c r="B207" s="89" t="s">
        <v>229</v>
      </c>
      <c r="C207" s="145">
        <v>5538</v>
      </c>
      <c r="D207" s="110" t="s">
        <v>499</v>
      </c>
      <c r="E207" s="63">
        <v>1</v>
      </c>
      <c r="F207" s="22">
        <v>100000</v>
      </c>
      <c r="G207" s="23">
        <f t="shared" si="5"/>
        <v>489653.68</v>
      </c>
      <c r="H207" s="87">
        <v>489653.68</v>
      </c>
      <c r="I207" s="24" t="s">
        <v>13</v>
      </c>
      <c r="J207" s="111">
        <v>20006041970</v>
      </c>
      <c r="K207" s="88"/>
    </row>
    <row r="208" spans="1:11" ht="24.75" customHeight="1" x14ac:dyDescent="0.25">
      <c r="A208" s="155"/>
      <c r="B208" s="155" t="s">
        <v>230</v>
      </c>
      <c r="C208" s="60"/>
      <c r="D208" s="60"/>
      <c r="E208" s="60"/>
      <c r="F208" s="60"/>
      <c r="G208" s="64"/>
      <c r="H208" s="97">
        <v>13483288.398</v>
      </c>
      <c r="I208" s="24" t="s">
        <v>13</v>
      </c>
      <c r="J208" s="65"/>
      <c r="K208" s="88"/>
    </row>
    <row r="209" spans="1:11" ht="27" customHeight="1" x14ac:dyDescent="0.25">
      <c r="A209" s="98"/>
      <c r="B209" s="89" t="s">
        <v>231</v>
      </c>
      <c r="C209" s="145">
        <v>153</v>
      </c>
      <c r="D209" s="110" t="s">
        <v>499</v>
      </c>
      <c r="E209" s="21">
        <v>0</v>
      </c>
      <c r="F209" s="22">
        <v>100000</v>
      </c>
      <c r="G209" s="23">
        <f t="shared" ref="G209:G231" si="6">C209*70.36+E209*100000</f>
        <v>10765.08</v>
      </c>
      <c r="H209" s="87">
        <v>70000</v>
      </c>
      <c r="I209" s="24" t="s">
        <v>13</v>
      </c>
      <c r="J209" s="111">
        <v>20006041970</v>
      </c>
      <c r="K209" s="88"/>
    </row>
    <row r="210" spans="1:11" ht="45" customHeight="1" x14ac:dyDescent="0.25">
      <c r="A210" s="98"/>
      <c r="B210" s="89" t="s">
        <v>232</v>
      </c>
      <c r="C210" s="145">
        <v>435</v>
      </c>
      <c r="D210" s="110" t="s">
        <v>499</v>
      </c>
      <c r="E210" s="21">
        <v>0</v>
      </c>
      <c r="F210" s="22">
        <v>100000</v>
      </c>
      <c r="G210" s="23">
        <f t="shared" si="6"/>
        <v>30606.6</v>
      </c>
      <c r="H210" s="87">
        <v>70000</v>
      </c>
      <c r="I210" s="24" t="s">
        <v>13</v>
      </c>
      <c r="J210" s="111">
        <v>20006041970</v>
      </c>
      <c r="K210" s="88"/>
    </row>
    <row r="211" spans="1:11" ht="27.75" customHeight="1" x14ac:dyDescent="0.25">
      <c r="A211" s="98"/>
      <c r="B211" s="89" t="s">
        <v>233</v>
      </c>
      <c r="C211" s="145">
        <v>938</v>
      </c>
      <c r="D211" s="110" t="s">
        <v>499</v>
      </c>
      <c r="E211" s="63">
        <v>1</v>
      </c>
      <c r="F211" s="22">
        <v>100000</v>
      </c>
      <c r="G211" s="23">
        <f t="shared" si="6"/>
        <v>165997.68</v>
      </c>
      <c r="H211" s="87">
        <v>165997.68</v>
      </c>
      <c r="I211" s="24" t="s">
        <v>13</v>
      </c>
      <c r="J211" s="111">
        <v>20006041970</v>
      </c>
      <c r="K211" s="88"/>
    </row>
    <row r="212" spans="1:11" ht="18.75" customHeight="1" x14ac:dyDescent="0.25">
      <c r="A212" s="98"/>
      <c r="B212" s="89" t="s">
        <v>234</v>
      </c>
      <c r="C212" s="145">
        <v>5270.85</v>
      </c>
      <c r="D212" s="110" t="s">
        <v>499</v>
      </c>
      <c r="E212" s="63">
        <v>1</v>
      </c>
      <c r="F212" s="22">
        <v>100000</v>
      </c>
      <c r="G212" s="23">
        <f t="shared" si="6"/>
        <v>470857.00599999999</v>
      </c>
      <c r="H212" s="87">
        <v>470857.00599999999</v>
      </c>
      <c r="I212" s="24" t="s">
        <v>13</v>
      </c>
      <c r="J212" s="111">
        <v>20006041970</v>
      </c>
      <c r="K212" s="88"/>
    </row>
    <row r="213" spans="1:11" ht="18" customHeight="1" x14ac:dyDescent="0.25">
      <c r="A213" s="98"/>
      <c r="B213" s="89" t="s">
        <v>235</v>
      </c>
      <c r="C213" s="145">
        <v>15531.6</v>
      </c>
      <c r="D213" s="110" t="s">
        <v>499</v>
      </c>
      <c r="E213" s="63">
        <v>1</v>
      </c>
      <c r="F213" s="22">
        <v>100000</v>
      </c>
      <c r="G213" s="23">
        <f t="shared" si="6"/>
        <v>1192803.3759999999</v>
      </c>
      <c r="H213" s="87">
        <v>1192803.3759999999</v>
      </c>
      <c r="I213" s="24" t="s">
        <v>13</v>
      </c>
      <c r="J213" s="111">
        <v>20006041970</v>
      </c>
      <c r="K213" s="88"/>
    </row>
    <row r="214" spans="1:11" ht="21" customHeight="1" x14ac:dyDescent="0.25">
      <c r="A214" s="98"/>
      <c r="B214" s="89" t="s">
        <v>236</v>
      </c>
      <c r="C214" s="145">
        <v>4225</v>
      </c>
      <c r="D214" s="110" t="s">
        <v>499</v>
      </c>
      <c r="E214" s="21">
        <v>0</v>
      </c>
      <c r="F214" s="22">
        <v>100000</v>
      </c>
      <c r="G214" s="23">
        <f t="shared" si="6"/>
        <v>297271</v>
      </c>
      <c r="H214" s="87">
        <v>297271</v>
      </c>
      <c r="I214" s="24" t="s">
        <v>13</v>
      </c>
      <c r="J214" s="111">
        <v>20006041970</v>
      </c>
      <c r="K214" s="88"/>
    </row>
    <row r="215" spans="1:11" ht="18.75" customHeight="1" x14ac:dyDescent="0.25">
      <c r="A215" s="98"/>
      <c r="B215" s="89" t="s">
        <v>237</v>
      </c>
      <c r="C215" s="145">
        <v>7085</v>
      </c>
      <c r="D215" s="110" t="s">
        <v>499</v>
      </c>
      <c r="E215" s="21">
        <v>0</v>
      </c>
      <c r="F215" s="22">
        <v>100000</v>
      </c>
      <c r="G215" s="23">
        <f t="shared" si="6"/>
        <v>498500.6</v>
      </c>
      <c r="H215" s="87">
        <v>498500.6</v>
      </c>
      <c r="I215" s="24" t="s">
        <v>13</v>
      </c>
      <c r="J215" s="111">
        <v>20006041970</v>
      </c>
      <c r="K215" s="88"/>
    </row>
    <row r="216" spans="1:11" ht="19.5" customHeight="1" x14ac:dyDescent="0.25">
      <c r="A216" s="98"/>
      <c r="B216" s="89" t="s">
        <v>238</v>
      </c>
      <c r="C216" s="145">
        <v>3219</v>
      </c>
      <c r="D216" s="110" t="s">
        <v>499</v>
      </c>
      <c r="E216" s="21">
        <v>0</v>
      </c>
      <c r="F216" s="22">
        <v>100000</v>
      </c>
      <c r="G216" s="23">
        <f t="shared" si="6"/>
        <v>226488.84</v>
      </c>
      <c r="H216" s="87">
        <v>226488.84</v>
      </c>
      <c r="I216" s="24" t="s">
        <v>13</v>
      </c>
      <c r="J216" s="111">
        <v>20006041970</v>
      </c>
      <c r="K216" s="88"/>
    </row>
    <row r="217" spans="1:11" ht="18" customHeight="1" x14ac:dyDescent="0.25">
      <c r="A217" s="98"/>
      <c r="B217" s="89" t="s">
        <v>239</v>
      </c>
      <c r="C217" s="145">
        <v>3693</v>
      </c>
      <c r="D217" s="110" t="s">
        <v>499</v>
      </c>
      <c r="E217" s="21">
        <v>0</v>
      </c>
      <c r="F217" s="22">
        <v>100000</v>
      </c>
      <c r="G217" s="23">
        <f t="shared" si="6"/>
        <v>259839.48</v>
      </c>
      <c r="H217" s="87">
        <v>259839.48</v>
      </c>
      <c r="I217" s="24" t="s">
        <v>13</v>
      </c>
      <c r="J217" s="111">
        <v>20006041970</v>
      </c>
      <c r="K217" s="88"/>
    </row>
    <row r="218" spans="1:11" ht="18" customHeight="1" x14ac:dyDescent="0.25">
      <c r="A218" s="98"/>
      <c r="B218" s="89" t="s">
        <v>240</v>
      </c>
      <c r="C218" s="145">
        <v>20250</v>
      </c>
      <c r="D218" s="110" t="s">
        <v>499</v>
      </c>
      <c r="E218" s="63">
        <v>0</v>
      </c>
      <c r="F218" s="22">
        <v>100000</v>
      </c>
      <c r="G218" s="23">
        <f t="shared" si="6"/>
        <v>1424790</v>
      </c>
      <c r="H218" s="87">
        <v>1424790</v>
      </c>
      <c r="I218" s="24" t="s">
        <v>13</v>
      </c>
      <c r="J218" s="111">
        <v>20006041970</v>
      </c>
      <c r="K218" s="88"/>
    </row>
    <row r="219" spans="1:11" ht="18.75" customHeight="1" x14ac:dyDescent="0.25">
      <c r="A219" s="98"/>
      <c r="B219" s="89" t="s">
        <v>241</v>
      </c>
      <c r="C219" s="145">
        <v>8570</v>
      </c>
      <c r="D219" s="110" t="s">
        <v>499</v>
      </c>
      <c r="E219" s="21">
        <v>0</v>
      </c>
      <c r="F219" s="22">
        <v>100000</v>
      </c>
      <c r="G219" s="23">
        <f t="shared" si="6"/>
        <v>602985.19999999995</v>
      </c>
      <c r="H219" s="87">
        <v>602985.19999999995</v>
      </c>
      <c r="I219" s="24" t="s">
        <v>13</v>
      </c>
      <c r="J219" s="111">
        <v>20006041970</v>
      </c>
      <c r="K219" s="88"/>
    </row>
    <row r="220" spans="1:11" ht="19.5" customHeight="1" x14ac:dyDescent="0.25">
      <c r="A220" s="98"/>
      <c r="B220" s="89" t="s">
        <v>242</v>
      </c>
      <c r="C220" s="145">
        <v>12723.8</v>
      </c>
      <c r="D220" s="110" t="s">
        <v>499</v>
      </c>
      <c r="E220" s="21">
        <v>0</v>
      </c>
      <c r="F220" s="22">
        <v>100000</v>
      </c>
      <c r="G220" s="23">
        <f t="shared" si="6"/>
        <v>895246.56799999997</v>
      </c>
      <c r="H220" s="87">
        <v>895246.56799999997</v>
      </c>
      <c r="I220" s="24" t="s">
        <v>13</v>
      </c>
      <c r="J220" s="111">
        <v>20006041970</v>
      </c>
      <c r="K220" s="88"/>
    </row>
    <row r="221" spans="1:11" ht="18.75" customHeight="1" x14ac:dyDescent="0.25">
      <c r="A221" s="98"/>
      <c r="B221" s="89" t="s">
        <v>243</v>
      </c>
      <c r="C221" s="145">
        <v>13136</v>
      </c>
      <c r="D221" s="110" t="s">
        <v>499</v>
      </c>
      <c r="E221" s="63">
        <v>0</v>
      </c>
      <c r="F221" s="22">
        <v>100000</v>
      </c>
      <c r="G221" s="23">
        <f t="shared" si="6"/>
        <v>924248.96</v>
      </c>
      <c r="H221" s="87">
        <v>924248.96</v>
      </c>
      <c r="I221" s="24" t="s">
        <v>13</v>
      </c>
      <c r="J221" s="111">
        <v>20006041970</v>
      </c>
      <c r="K221" s="88"/>
    </row>
    <row r="222" spans="1:11" ht="17.25" customHeight="1" x14ac:dyDescent="0.25">
      <c r="A222" s="98"/>
      <c r="B222" s="89" t="s">
        <v>244</v>
      </c>
      <c r="C222" s="145">
        <v>5399.7</v>
      </c>
      <c r="D222" s="110" t="s">
        <v>499</v>
      </c>
      <c r="E222" s="21">
        <v>0</v>
      </c>
      <c r="F222" s="22">
        <v>100000</v>
      </c>
      <c r="G222" s="23">
        <f t="shared" si="6"/>
        <v>379922.89199999999</v>
      </c>
      <c r="H222" s="87">
        <v>379922.89199999999</v>
      </c>
      <c r="I222" s="24" t="s">
        <v>13</v>
      </c>
      <c r="J222" s="111">
        <v>20006041970</v>
      </c>
      <c r="K222" s="88"/>
    </row>
    <row r="223" spans="1:11" ht="21" customHeight="1" x14ac:dyDescent="0.25">
      <c r="A223" s="98"/>
      <c r="B223" s="89" t="s">
        <v>245</v>
      </c>
      <c r="C223" s="145">
        <v>5058</v>
      </c>
      <c r="D223" s="110" t="s">
        <v>499</v>
      </c>
      <c r="E223" s="21">
        <v>0</v>
      </c>
      <c r="F223" s="22">
        <v>100000</v>
      </c>
      <c r="G223" s="23">
        <f t="shared" si="6"/>
        <v>355880.88</v>
      </c>
      <c r="H223" s="87">
        <v>355880.88</v>
      </c>
      <c r="I223" s="24" t="s">
        <v>13</v>
      </c>
      <c r="J223" s="111">
        <v>20006041970</v>
      </c>
      <c r="K223" s="88"/>
    </row>
    <row r="224" spans="1:11" ht="18" customHeight="1" x14ac:dyDescent="0.25">
      <c r="A224" s="98"/>
      <c r="B224" s="89" t="s">
        <v>246</v>
      </c>
      <c r="C224" s="145">
        <v>13939</v>
      </c>
      <c r="D224" s="110" t="s">
        <v>499</v>
      </c>
      <c r="E224" s="21">
        <v>0</v>
      </c>
      <c r="F224" s="22">
        <v>100000</v>
      </c>
      <c r="G224" s="23">
        <f t="shared" si="6"/>
        <v>980748.04</v>
      </c>
      <c r="H224" s="87">
        <v>980748.04</v>
      </c>
      <c r="I224" s="24" t="s">
        <v>13</v>
      </c>
      <c r="J224" s="111">
        <v>20006041970</v>
      </c>
      <c r="K224" s="88"/>
    </row>
    <row r="225" spans="1:11" ht="17.25" customHeight="1" x14ac:dyDescent="0.25">
      <c r="A225" s="98"/>
      <c r="B225" s="89" t="s">
        <v>247</v>
      </c>
      <c r="C225" s="145">
        <v>7505</v>
      </c>
      <c r="D225" s="110" t="s">
        <v>499</v>
      </c>
      <c r="E225" s="21">
        <v>0</v>
      </c>
      <c r="F225" s="22">
        <v>100000</v>
      </c>
      <c r="G225" s="23">
        <f t="shared" si="6"/>
        <v>528051.80000000005</v>
      </c>
      <c r="H225" s="87">
        <v>528051.80000000005</v>
      </c>
      <c r="I225" s="24" t="s">
        <v>13</v>
      </c>
      <c r="J225" s="111">
        <v>20006041970</v>
      </c>
      <c r="K225" s="88"/>
    </row>
    <row r="226" spans="1:11" ht="18" customHeight="1" x14ac:dyDescent="0.25">
      <c r="A226" s="98"/>
      <c r="B226" s="89" t="s">
        <v>248</v>
      </c>
      <c r="C226" s="145">
        <v>6149</v>
      </c>
      <c r="D226" s="110" t="s">
        <v>499</v>
      </c>
      <c r="E226" s="21">
        <v>0</v>
      </c>
      <c r="F226" s="22">
        <v>100000</v>
      </c>
      <c r="G226" s="23">
        <f t="shared" si="6"/>
        <v>432643.64</v>
      </c>
      <c r="H226" s="87">
        <v>432643.64</v>
      </c>
      <c r="I226" s="24" t="s">
        <v>13</v>
      </c>
      <c r="J226" s="111">
        <v>20006041970</v>
      </c>
      <c r="K226" s="88"/>
    </row>
    <row r="227" spans="1:11" ht="18.75" customHeight="1" x14ac:dyDescent="0.25">
      <c r="A227" s="98"/>
      <c r="B227" s="89" t="s">
        <v>249</v>
      </c>
      <c r="C227" s="23">
        <v>10788.8</v>
      </c>
      <c r="D227" s="110" t="s">
        <v>499</v>
      </c>
      <c r="E227" s="63">
        <v>1</v>
      </c>
      <c r="F227" s="22">
        <v>100000</v>
      </c>
      <c r="G227" s="23">
        <f t="shared" si="6"/>
        <v>859099.96799999999</v>
      </c>
      <c r="H227" s="87">
        <v>859099.96799999999</v>
      </c>
      <c r="I227" s="24" t="s">
        <v>13</v>
      </c>
      <c r="J227" s="111">
        <v>20006041970</v>
      </c>
      <c r="K227" s="88"/>
    </row>
    <row r="228" spans="1:11" ht="18" customHeight="1" x14ac:dyDescent="0.25">
      <c r="A228" s="98"/>
      <c r="B228" s="89" t="s">
        <v>250</v>
      </c>
      <c r="C228" s="145">
        <v>3847</v>
      </c>
      <c r="D228" s="110" t="s">
        <v>499</v>
      </c>
      <c r="E228" s="21">
        <v>0</v>
      </c>
      <c r="F228" s="22">
        <v>100000</v>
      </c>
      <c r="G228" s="23">
        <f t="shared" si="6"/>
        <v>270674.92</v>
      </c>
      <c r="H228" s="87">
        <v>270674.92</v>
      </c>
      <c r="I228" s="24" t="s">
        <v>13</v>
      </c>
      <c r="J228" s="111">
        <v>20006041970</v>
      </c>
      <c r="K228" s="88"/>
    </row>
    <row r="229" spans="1:11" ht="16.5" customHeight="1" x14ac:dyDescent="0.25">
      <c r="A229" s="98"/>
      <c r="B229" s="89" t="s">
        <v>251</v>
      </c>
      <c r="C229" s="147">
        <v>8526</v>
      </c>
      <c r="D229" s="110" t="s">
        <v>499</v>
      </c>
      <c r="E229" s="21">
        <v>0</v>
      </c>
      <c r="F229" s="22">
        <v>100000</v>
      </c>
      <c r="G229" s="23">
        <f t="shared" si="6"/>
        <v>599889.36</v>
      </c>
      <c r="H229" s="87">
        <v>599889.36</v>
      </c>
      <c r="I229" s="24" t="s">
        <v>13</v>
      </c>
      <c r="J229" s="111">
        <v>20006041970</v>
      </c>
      <c r="K229" s="88"/>
    </row>
    <row r="230" spans="1:11" ht="18" customHeight="1" x14ac:dyDescent="0.25">
      <c r="A230" s="98"/>
      <c r="B230" s="89" t="s">
        <v>252</v>
      </c>
      <c r="C230" s="145">
        <v>23948.7</v>
      </c>
      <c r="D230" s="110" t="s">
        <v>499</v>
      </c>
      <c r="E230" s="63">
        <v>0</v>
      </c>
      <c r="F230" s="22">
        <v>100000</v>
      </c>
      <c r="G230" s="23">
        <f t="shared" si="6"/>
        <v>1685030.5320000001</v>
      </c>
      <c r="H230" s="87">
        <v>1685030.5320000001</v>
      </c>
      <c r="I230" s="24" t="s">
        <v>13</v>
      </c>
      <c r="J230" s="111">
        <v>20006041970</v>
      </c>
      <c r="K230" s="88"/>
    </row>
    <row r="231" spans="1:11" ht="18.75" customHeight="1" x14ac:dyDescent="0.25">
      <c r="A231" s="98"/>
      <c r="B231" s="89" t="s">
        <v>253</v>
      </c>
      <c r="C231" s="145">
        <v>4154.6000000000004</v>
      </c>
      <c r="D231" s="110" t="s">
        <v>499</v>
      </c>
      <c r="E231" s="21">
        <v>0</v>
      </c>
      <c r="F231" s="22">
        <v>100000</v>
      </c>
      <c r="G231" s="23">
        <f t="shared" si="6"/>
        <v>292317.65600000002</v>
      </c>
      <c r="H231" s="87">
        <v>292317.65600000002</v>
      </c>
      <c r="I231" s="24" t="s">
        <v>13</v>
      </c>
      <c r="J231" s="111">
        <v>20006041970</v>
      </c>
      <c r="K231" s="88"/>
    </row>
    <row r="232" spans="1:11" ht="32.25" customHeight="1" x14ac:dyDescent="0.25">
      <c r="A232" s="155"/>
      <c r="B232" s="155" t="s">
        <v>254</v>
      </c>
      <c r="C232" s="60"/>
      <c r="D232" s="60"/>
      <c r="E232" s="60"/>
      <c r="F232" s="60"/>
      <c r="G232" s="64"/>
      <c r="H232" s="97">
        <v>70000</v>
      </c>
      <c r="I232" s="65"/>
      <c r="J232" s="65"/>
      <c r="K232" s="88"/>
    </row>
    <row r="233" spans="1:11" ht="22.5" customHeight="1" x14ac:dyDescent="0.25">
      <c r="A233" s="98"/>
      <c r="B233" s="102" t="s">
        <v>255</v>
      </c>
      <c r="C233" s="142">
        <v>23.6</v>
      </c>
      <c r="D233" s="110" t="s">
        <v>499</v>
      </c>
      <c r="E233" s="21">
        <v>0</v>
      </c>
      <c r="F233" s="22">
        <v>100000</v>
      </c>
      <c r="G233" s="23">
        <f>C233*70.36+E233*100000</f>
        <v>1660.4960000000001</v>
      </c>
      <c r="H233" s="87">
        <v>70000</v>
      </c>
      <c r="I233" s="24" t="s">
        <v>13</v>
      </c>
      <c r="J233" s="111">
        <v>20006041970</v>
      </c>
      <c r="K233" s="88"/>
    </row>
    <row r="234" spans="1:11" ht="21.75" customHeight="1" x14ac:dyDescent="0.25">
      <c r="A234" s="155"/>
      <c r="B234" s="155" t="s">
        <v>256</v>
      </c>
      <c r="C234" s="60"/>
      <c r="D234" s="60"/>
      <c r="E234" s="60"/>
      <c r="F234" s="60"/>
      <c r="G234" s="64"/>
      <c r="H234" s="97">
        <v>208026.37599999999</v>
      </c>
      <c r="I234" s="65"/>
      <c r="J234" s="65"/>
      <c r="K234" s="88"/>
    </row>
    <row r="235" spans="1:11" ht="21.75" customHeight="1" x14ac:dyDescent="0.25">
      <c r="A235" s="98"/>
      <c r="B235" s="102" t="s">
        <v>257</v>
      </c>
      <c r="C235" s="142">
        <v>2956.6</v>
      </c>
      <c r="D235" s="110" t="s">
        <v>499</v>
      </c>
      <c r="E235" s="21">
        <v>0</v>
      </c>
      <c r="F235" s="22">
        <v>100000</v>
      </c>
      <c r="G235" s="23">
        <f>C235*70.36+E235*100000</f>
        <v>208026.37599999999</v>
      </c>
      <c r="H235" s="87">
        <v>208026.37599999999</v>
      </c>
      <c r="I235" s="24" t="s">
        <v>13</v>
      </c>
      <c r="J235" s="111">
        <v>20006041970</v>
      </c>
      <c r="K235" s="88"/>
    </row>
    <row r="236" spans="1:11" ht="30" customHeight="1" x14ac:dyDescent="0.25">
      <c r="A236" s="155"/>
      <c r="B236" s="155" t="s">
        <v>258</v>
      </c>
      <c r="C236" s="60"/>
      <c r="D236" s="60"/>
      <c r="E236" s="60"/>
      <c r="F236" s="60"/>
      <c r="G236" s="64"/>
      <c r="H236" s="97">
        <v>14890428.123199997</v>
      </c>
      <c r="I236" s="65"/>
      <c r="J236" s="65"/>
      <c r="K236" s="88"/>
    </row>
    <row r="237" spans="1:11" ht="42" customHeight="1" x14ac:dyDescent="0.25">
      <c r="A237" s="98"/>
      <c r="B237" s="102" t="s">
        <v>259</v>
      </c>
      <c r="C237" s="142">
        <v>12018.2</v>
      </c>
      <c r="D237" s="110" t="s">
        <v>499</v>
      </c>
      <c r="E237" s="63">
        <v>0</v>
      </c>
      <c r="F237" s="22">
        <v>100000</v>
      </c>
      <c r="G237" s="23">
        <f t="shared" ref="G237:G300" si="7">C237*70.36+E237*100000</f>
        <v>845600.55200000003</v>
      </c>
      <c r="H237" s="87">
        <v>845600.55200000003</v>
      </c>
      <c r="I237" s="24" t="s">
        <v>13</v>
      </c>
      <c r="J237" s="111">
        <v>20006041970</v>
      </c>
      <c r="K237" s="88"/>
    </row>
    <row r="238" spans="1:11" ht="28.5" customHeight="1" x14ac:dyDescent="0.25">
      <c r="A238" s="98"/>
      <c r="B238" s="102" t="s">
        <v>260</v>
      </c>
      <c r="C238" s="142">
        <v>848.6</v>
      </c>
      <c r="D238" s="110" t="s">
        <v>499</v>
      </c>
      <c r="E238" s="21">
        <v>0</v>
      </c>
      <c r="F238" s="22">
        <v>100000</v>
      </c>
      <c r="G238" s="23">
        <f t="shared" si="7"/>
        <v>59707.495999999999</v>
      </c>
      <c r="H238" s="87">
        <v>70000</v>
      </c>
      <c r="I238" s="24" t="s">
        <v>13</v>
      </c>
      <c r="J238" s="111">
        <v>20006041970</v>
      </c>
      <c r="K238" s="88"/>
    </row>
    <row r="239" spans="1:11" ht="18.75" customHeight="1" x14ac:dyDescent="0.25">
      <c r="A239" s="98"/>
      <c r="B239" s="102" t="s">
        <v>261</v>
      </c>
      <c r="C239" s="142">
        <v>4898.7</v>
      </c>
      <c r="D239" s="110" t="s">
        <v>499</v>
      </c>
      <c r="E239" s="21">
        <v>0</v>
      </c>
      <c r="F239" s="22">
        <v>100000</v>
      </c>
      <c r="G239" s="23">
        <f t="shared" si="7"/>
        <v>344672.53200000001</v>
      </c>
      <c r="H239" s="87">
        <v>344672.53200000001</v>
      </c>
      <c r="I239" s="24" t="s">
        <v>13</v>
      </c>
      <c r="J239" s="111">
        <v>20006041970</v>
      </c>
      <c r="K239" s="88"/>
    </row>
    <row r="240" spans="1:11" ht="29.25" customHeight="1" x14ac:dyDescent="0.25">
      <c r="A240" s="98"/>
      <c r="B240" s="102" t="s">
        <v>262</v>
      </c>
      <c r="C240" s="142">
        <v>1274.5999999999999</v>
      </c>
      <c r="D240" s="110" t="s">
        <v>499</v>
      </c>
      <c r="E240" s="21">
        <v>0</v>
      </c>
      <c r="F240" s="22">
        <v>100000</v>
      </c>
      <c r="G240" s="23">
        <f t="shared" si="7"/>
        <v>89680.856</v>
      </c>
      <c r="H240" s="87">
        <v>89680.856</v>
      </c>
      <c r="I240" s="24" t="s">
        <v>13</v>
      </c>
      <c r="J240" s="111">
        <v>20006041970</v>
      </c>
      <c r="K240" s="88"/>
    </row>
    <row r="241" spans="1:11" ht="27" customHeight="1" x14ac:dyDescent="0.25">
      <c r="A241" s="98"/>
      <c r="B241" s="102" t="s">
        <v>263</v>
      </c>
      <c r="C241" s="145">
        <v>357</v>
      </c>
      <c r="D241" s="110" t="s">
        <v>499</v>
      </c>
      <c r="E241" s="21">
        <v>0</v>
      </c>
      <c r="F241" s="22">
        <v>100000</v>
      </c>
      <c r="G241" s="23">
        <f t="shared" si="7"/>
        <v>25118.52</v>
      </c>
      <c r="H241" s="87">
        <v>70000</v>
      </c>
      <c r="I241" s="24" t="s">
        <v>13</v>
      </c>
      <c r="J241" s="111">
        <v>20006041970</v>
      </c>
      <c r="K241" s="88"/>
    </row>
    <row r="242" spans="1:11" ht="27" customHeight="1" x14ac:dyDescent="0.25">
      <c r="A242" s="98"/>
      <c r="B242" s="102" t="s">
        <v>264</v>
      </c>
      <c r="C242" s="145">
        <v>743</v>
      </c>
      <c r="D242" s="110" t="s">
        <v>499</v>
      </c>
      <c r="E242" s="21">
        <v>0</v>
      </c>
      <c r="F242" s="22">
        <v>100000</v>
      </c>
      <c r="G242" s="23">
        <f t="shared" si="7"/>
        <v>52277.48</v>
      </c>
      <c r="H242" s="87">
        <v>70000</v>
      </c>
      <c r="I242" s="24" t="s">
        <v>13</v>
      </c>
      <c r="J242" s="111">
        <v>20006041970</v>
      </c>
      <c r="K242" s="88"/>
    </row>
    <row r="243" spans="1:11" ht="27.75" customHeight="1" x14ac:dyDescent="0.25">
      <c r="A243" s="98"/>
      <c r="B243" s="102" t="s">
        <v>265</v>
      </c>
      <c r="C243" s="142">
        <v>527.1</v>
      </c>
      <c r="D243" s="110" t="s">
        <v>499</v>
      </c>
      <c r="E243" s="21">
        <v>0</v>
      </c>
      <c r="F243" s="22">
        <v>100000</v>
      </c>
      <c r="G243" s="23">
        <f t="shared" si="7"/>
        <v>37086.756000000001</v>
      </c>
      <c r="H243" s="87">
        <v>70000</v>
      </c>
      <c r="I243" s="24" t="s">
        <v>13</v>
      </c>
      <c r="J243" s="111">
        <v>20006041970</v>
      </c>
      <c r="K243" s="88"/>
    </row>
    <row r="244" spans="1:11" ht="27" customHeight="1" x14ac:dyDescent="0.25">
      <c r="A244" s="98"/>
      <c r="B244" s="102" t="s">
        <v>266</v>
      </c>
      <c r="C244" s="145">
        <v>1779</v>
      </c>
      <c r="D244" s="110" t="s">
        <v>499</v>
      </c>
      <c r="E244" s="63">
        <v>0</v>
      </c>
      <c r="F244" s="22">
        <v>100000</v>
      </c>
      <c r="G244" s="23">
        <f t="shared" si="7"/>
        <v>125170.44</v>
      </c>
      <c r="H244" s="87">
        <v>125170.44</v>
      </c>
      <c r="I244" s="24" t="s">
        <v>13</v>
      </c>
      <c r="J244" s="111">
        <v>20006041970</v>
      </c>
      <c r="K244" s="88"/>
    </row>
    <row r="245" spans="1:11" ht="29.25" customHeight="1" x14ac:dyDescent="0.25">
      <c r="A245" s="98"/>
      <c r="B245" s="102" t="s">
        <v>267</v>
      </c>
      <c r="C245" s="142">
        <v>311.3</v>
      </c>
      <c r="D245" s="110" t="s">
        <v>499</v>
      </c>
      <c r="E245" s="21">
        <v>0</v>
      </c>
      <c r="F245" s="22">
        <v>100000</v>
      </c>
      <c r="G245" s="23">
        <f t="shared" si="7"/>
        <v>21903.067999999999</v>
      </c>
      <c r="H245" s="87">
        <v>70000</v>
      </c>
      <c r="I245" s="24" t="s">
        <v>13</v>
      </c>
      <c r="J245" s="111">
        <v>20006041970</v>
      </c>
      <c r="K245" s="88"/>
    </row>
    <row r="246" spans="1:11" ht="28.5" customHeight="1" x14ac:dyDescent="0.25">
      <c r="A246" s="98"/>
      <c r="B246" s="102" t="s">
        <v>268</v>
      </c>
      <c r="C246" s="145">
        <v>446</v>
      </c>
      <c r="D246" s="110" t="s">
        <v>499</v>
      </c>
      <c r="E246" s="63">
        <v>1</v>
      </c>
      <c r="F246" s="22">
        <v>100000</v>
      </c>
      <c r="G246" s="23">
        <f t="shared" si="7"/>
        <v>131380.56</v>
      </c>
      <c r="H246" s="87">
        <v>131380.56</v>
      </c>
      <c r="I246" s="24" t="s">
        <v>13</v>
      </c>
      <c r="J246" s="111">
        <v>20006041970</v>
      </c>
      <c r="K246" s="88"/>
    </row>
    <row r="247" spans="1:11" ht="27.75" customHeight="1" x14ac:dyDescent="0.25">
      <c r="A247" s="98"/>
      <c r="B247" s="102" t="s">
        <v>269</v>
      </c>
      <c r="C247" s="145">
        <v>1064</v>
      </c>
      <c r="D247" s="110" t="s">
        <v>499</v>
      </c>
      <c r="E247" s="63">
        <v>0</v>
      </c>
      <c r="F247" s="22">
        <v>100000</v>
      </c>
      <c r="G247" s="23">
        <f t="shared" si="7"/>
        <v>74863.039999999994</v>
      </c>
      <c r="H247" s="87">
        <v>74863.039999999994</v>
      </c>
      <c r="I247" s="24" t="s">
        <v>13</v>
      </c>
      <c r="J247" s="111">
        <v>20006041970</v>
      </c>
      <c r="K247" s="88"/>
    </row>
    <row r="248" spans="1:11" ht="28.5" customHeight="1" x14ac:dyDescent="0.25">
      <c r="A248" s="98"/>
      <c r="B248" s="102" t="s">
        <v>270</v>
      </c>
      <c r="C248" s="145">
        <v>355</v>
      </c>
      <c r="D248" s="110" t="s">
        <v>499</v>
      </c>
      <c r="E248" s="21">
        <v>0</v>
      </c>
      <c r="F248" s="22">
        <v>100000</v>
      </c>
      <c r="G248" s="23">
        <f t="shared" si="7"/>
        <v>24977.8</v>
      </c>
      <c r="H248" s="87">
        <v>70000</v>
      </c>
      <c r="I248" s="24" t="s">
        <v>13</v>
      </c>
      <c r="J248" s="111">
        <v>20006041970</v>
      </c>
      <c r="K248" s="88"/>
    </row>
    <row r="249" spans="1:11" ht="28.5" customHeight="1" x14ac:dyDescent="0.25">
      <c r="A249" s="98"/>
      <c r="B249" s="102" t="s">
        <v>271</v>
      </c>
      <c r="C249" s="145">
        <v>1115</v>
      </c>
      <c r="D249" s="110" t="s">
        <v>499</v>
      </c>
      <c r="E249" s="63">
        <v>1</v>
      </c>
      <c r="F249" s="22">
        <v>100000</v>
      </c>
      <c r="G249" s="23">
        <f t="shared" si="7"/>
        <v>178451.4</v>
      </c>
      <c r="H249" s="87">
        <v>178451.4</v>
      </c>
      <c r="I249" s="24" t="s">
        <v>13</v>
      </c>
      <c r="J249" s="111">
        <v>20006041970</v>
      </c>
      <c r="K249" s="88"/>
    </row>
    <row r="250" spans="1:11" ht="27.75" customHeight="1" x14ac:dyDescent="0.25">
      <c r="A250" s="98"/>
      <c r="B250" s="102" t="s">
        <v>272</v>
      </c>
      <c r="C250" s="145">
        <v>375</v>
      </c>
      <c r="D250" s="110" t="s">
        <v>499</v>
      </c>
      <c r="E250" s="21">
        <v>0</v>
      </c>
      <c r="F250" s="22">
        <v>100000</v>
      </c>
      <c r="G250" s="23">
        <f t="shared" si="7"/>
        <v>26385</v>
      </c>
      <c r="H250" s="87">
        <v>70000</v>
      </c>
      <c r="I250" s="24" t="s">
        <v>13</v>
      </c>
      <c r="J250" s="111">
        <v>20006041970</v>
      </c>
      <c r="K250" s="88"/>
    </row>
    <row r="251" spans="1:11" ht="45.75" customHeight="1" x14ac:dyDescent="0.25">
      <c r="A251" s="98"/>
      <c r="B251" s="102" t="s">
        <v>273</v>
      </c>
      <c r="C251" s="145">
        <v>5181</v>
      </c>
      <c r="D251" s="110" t="s">
        <v>499</v>
      </c>
      <c r="E251" s="63">
        <v>2</v>
      </c>
      <c r="F251" s="22">
        <v>100000</v>
      </c>
      <c r="G251" s="23">
        <f t="shared" si="7"/>
        <v>564535.15999999992</v>
      </c>
      <c r="H251" s="87">
        <v>564535.15999999992</v>
      </c>
      <c r="I251" s="24" t="s">
        <v>13</v>
      </c>
      <c r="J251" s="111">
        <v>20006041970</v>
      </c>
      <c r="K251" s="88"/>
    </row>
    <row r="252" spans="1:11" ht="30" customHeight="1" x14ac:dyDescent="0.25">
      <c r="A252" s="98"/>
      <c r="B252" s="102" t="s">
        <v>274</v>
      </c>
      <c r="C252" s="142">
        <v>688.6</v>
      </c>
      <c r="D252" s="110" t="s">
        <v>499</v>
      </c>
      <c r="E252" s="21">
        <v>0</v>
      </c>
      <c r="F252" s="22">
        <v>100000</v>
      </c>
      <c r="G252" s="23">
        <f t="shared" si="7"/>
        <v>48449.896000000001</v>
      </c>
      <c r="H252" s="87">
        <v>70000</v>
      </c>
      <c r="I252" s="24" t="s">
        <v>13</v>
      </c>
      <c r="J252" s="111">
        <v>20006041970</v>
      </c>
      <c r="K252" s="88"/>
    </row>
    <row r="253" spans="1:11" ht="28.5" customHeight="1" x14ac:dyDescent="0.25">
      <c r="A253" s="98"/>
      <c r="B253" s="102" t="s">
        <v>275</v>
      </c>
      <c r="C253" s="142">
        <v>925.3</v>
      </c>
      <c r="D253" s="110" t="s">
        <v>499</v>
      </c>
      <c r="E253" s="21">
        <v>0</v>
      </c>
      <c r="F253" s="22">
        <v>100000</v>
      </c>
      <c r="G253" s="23">
        <f t="shared" si="7"/>
        <v>65104.107999999993</v>
      </c>
      <c r="H253" s="87">
        <v>70000</v>
      </c>
      <c r="I253" s="24" t="s">
        <v>13</v>
      </c>
      <c r="J253" s="111">
        <v>20006041970</v>
      </c>
      <c r="K253" s="88"/>
    </row>
    <row r="254" spans="1:11" ht="28.5" customHeight="1" x14ac:dyDescent="0.25">
      <c r="A254" s="98"/>
      <c r="B254" s="102" t="s">
        <v>276</v>
      </c>
      <c r="C254" s="142">
        <v>864.1</v>
      </c>
      <c r="D254" s="110" t="s">
        <v>499</v>
      </c>
      <c r="E254" s="21">
        <v>0</v>
      </c>
      <c r="F254" s="22">
        <v>100000</v>
      </c>
      <c r="G254" s="23">
        <f t="shared" si="7"/>
        <v>60798.076000000001</v>
      </c>
      <c r="H254" s="87">
        <v>70000</v>
      </c>
      <c r="I254" s="24" t="s">
        <v>13</v>
      </c>
      <c r="J254" s="111">
        <v>20006041970</v>
      </c>
      <c r="K254" s="88"/>
    </row>
    <row r="255" spans="1:11" ht="26.25" customHeight="1" x14ac:dyDescent="0.25">
      <c r="A255" s="98"/>
      <c r="B255" s="102" t="s">
        <v>277</v>
      </c>
      <c r="C255" s="142">
        <v>383.1</v>
      </c>
      <c r="D255" s="110" t="s">
        <v>499</v>
      </c>
      <c r="E255" s="21">
        <v>0</v>
      </c>
      <c r="F255" s="22">
        <v>100000</v>
      </c>
      <c r="G255" s="23">
        <f t="shared" si="7"/>
        <v>26954.916000000001</v>
      </c>
      <c r="H255" s="87">
        <v>70000</v>
      </c>
      <c r="I255" s="24" t="s">
        <v>13</v>
      </c>
      <c r="J255" s="111">
        <v>20006041970</v>
      </c>
      <c r="K255" s="88"/>
    </row>
    <row r="256" spans="1:11" ht="27.75" customHeight="1" x14ac:dyDescent="0.25">
      <c r="A256" s="98"/>
      <c r="B256" s="102" t="s">
        <v>278</v>
      </c>
      <c r="C256" s="142">
        <v>216.5</v>
      </c>
      <c r="D256" s="110" t="s">
        <v>499</v>
      </c>
      <c r="E256" s="21">
        <v>0</v>
      </c>
      <c r="F256" s="22">
        <v>100000</v>
      </c>
      <c r="G256" s="23">
        <f t="shared" si="7"/>
        <v>15232.94</v>
      </c>
      <c r="H256" s="87">
        <v>70000</v>
      </c>
      <c r="I256" s="24" t="s">
        <v>13</v>
      </c>
      <c r="J256" s="111">
        <v>20006041970</v>
      </c>
      <c r="K256" s="88"/>
    </row>
    <row r="257" spans="1:11" ht="28.5" customHeight="1" x14ac:dyDescent="0.25">
      <c r="A257" s="98"/>
      <c r="B257" s="102" t="s">
        <v>279</v>
      </c>
      <c r="C257" s="145">
        <v>3640</v>
      </c>
      <c r="D257" s="110" t="s">
        <v>499</v>
      </c>
      <c r="E257" s="63">
        <v>1</v>
      </c>
      <c r="F257" s="22">
        <v>100000</v>
      </c>
      <c r="G257" s="23">
        <f t="shared" si="7"/>
        <v>356110.4</v>
      </c>
      <c r="H257" s="87">
        <v>356110.4</v>
      </c>
      <c r="I257" s="24" t="s">
        <v>13</v>
      </c>
      <c r="J257" s="111">
        <v>20006041970</v>
      </c>
      <c r="K257" s="88"/>
    </row>
    <row r="258" spans="1:11" ht="29.25" customHeight="1" x14ac:dyDescent="0.25">
      <c r="A258" s="98"/>
      <c r="B258" s="102" t="s">
        <v>280</v>
      </c>
      <c r="C258" s="145">
        <v>1368</v>
      </c>
      <c r="D258" s="110" t="s">
        <v>499</v>
      </c>
      <c r="E258" s="21">
        <v>0</v>
      </c>
      <c r="F258" s="22">
        <v>100000</v>
      </c>
      <c r="G258" s="23">
        <f t="shared" si="7"/>
        <v>96252.479999999996</v>
      </c>
      <c r="H258" s="87">
        <v>96252.479999999996</v>
      </c>
      <c r="I258" s="24" t="s">
        <v>13</v>
      </c>
      <c r="J258" s="111">
        <v>20006041970</v>
      </c>
      <c r="K258" s="88"/>
    </row>
    <row r="259" spans="1:11" ht="27" customHeight="1" x14ac:dyDescent="0.25">
      <c r="A259" s="98"/>
      <c r="B259" s="102" t="s">
        <v>281</v>
      </c>
      <c r="C259" s="142">
        <v>367.8</v>
      </c>
      <c r="D259" s="110" t="s">
        <v>499</v>
      </c>
      <c r="E259" s="21">
        <v>0</v>
      </c>
      <c r="F259" s="22">
        <v>100000</v>
      </c>
      <c r="G259" s="23">
        <f t="shared" si="7"/>
        <v>25878.407999999999</v>
      </c>
      <c r="H259" s="87">
        <v>70000</v>
      </c>
      <c r="I259" s="24" t="s">
        <v>13</v>
      </c>
      <c r="J259" s="111">
        <v>20006041970</v>
      </c>
      <c r="K259" s="88"/>
    </row>
    <row r="260" spans="1:11" ht="27.75" customHeight="1" x14ac:dyDescent="0.25">
      <c r="A260" s="98"/>
      <c r="B260" s="102" t="s">
        <v>282</v>
      </c>
      <c r="C260" s="142">
        <v>534.5</v>
      </c>
      <c r="D260" s="110" t="s">
        <v>499</v>
      </c>
      <c r="E260" s="21">
        <v>0</v>
      </c>
      <c r="F260" s="22">
        <v>100000</v>
      </c>
      <c r="G260" s="23">
        <f t="shared" si="7"/>
        <v>37607.42</v>
      </c>
      <c r="H260" s="87">
        <v>70000</v>
      </c>
      <c r="I260" s="24" t="s">
        <v>13</v>
      </c>
      <c r="J260" s="111">
        <v>20006041970</v>
      </c>
      <c r="K260" s="88"/>
    </row>
    <row r="261" spans="1:11" ht="30" customHeight="1" x14ac:dyDescent="0.25">
      <c r="A261" s="98"/>
      <c r="B261" s="102" t="s">
        <v>283</v>
      </c>
      <c r="C261" s="142">
        <v>546.79999999999995</v>
      </c>
      <c r="D261" s="110" t="s">
        <v>499</v>
      </c>
      <c r="E261" s="21">
        <v>0</v>
      </c>
      <c r="F261" s="22">
        <v>100000</v>
      </c>
      <c r="G261" s="23">
        <f t="shared" si="7"/>
        <v>38472.847999999998</v>
      </c>
      <c r="H261" s="87">
        <v>70000</v>
      </c>
      <c r="I261" s="24" t="s">
        <v>13</v>
      </c>
      <c r="J261" s="111">
        <v>20006041970</v>
      </c>
      <c r="K261" s="88"/>
    </row>
    <row r="262" spans="1:11" ht="26.25" customHeight="1" x14ac:dyDescent="0.25">
      <c r="A262" s="98"/>
      <c r="B262" s="102" t="s">
        <v>284</v>
      </c>
      <c r="C262" s="145">
        <v>777</v>
      </c>
      <c r="D262" s="110" t="s">
        <v>499</v>
      </c>
      <c r="E262" s="21">
        <v>0</v>
      </c>
      <c r="F262" s="22">
        <v>100000</v>
      </c>
      <c r="G262" s="23">
        <f t="shared" si="7"/>
        <v>54669.72</v>
      </c>
      <c r="H262" s="87">
        <v>70000</v>
      </c>
      <c r="I262" s="24" t="s">
        <v>13</v>
      </c>
      <c r="J262" s="111">
        <v>20006041970</v>
      </c>
      <c r="K262" s="88"/>
    </row>
    <row r="263" spans="1:11" ht="29.25" customHeight="1" x14ac:dyDescent="0.25">
      <c r="A263" s="98"/>
      <c r="B263" s="102" t="s">
        <v>285</v>
      </c>
      <c r="C263" s="142">
        <v>253.7</v>
      </c>
      <c r="D263" s="110" t="s">
        <v>499</v>
      </c>
      <c r="E263" s="21">
        <v>0</v>
      </c>
      <c r="F263" s="22">
        <v>100000</v>
      </c>
      <c r="G263" s="23">
        <f t="shared" si="7"/>
        <v>17850.331999999999</v>
      </c>
      <c r="H263" s="87">
        <v>70000</v>
      </c>
      <c r="I263" s="24" t="s">
        <v>13</v>
      </c>
      <c r="J263" s="111">
        <v>20006041970</v>
      </c>
      <c r="K263" s="88"/>
    </row>
    <row r="264" spans="1:11" ht="28.5" customHeight="1" x14ac:dyDescent="0.25">
      <c r="A264" s="98"/>
      <c r="B264" s="102" t="s">
        <v>286</v>
      </c>
      <c r="C264" s="142">
        <v>15086.2</v>
      </c>
      <c r="D264" s="110" t="s">
        <v>499</v>
      </c>
      <c r="E264" s="63">
        <v>1</v>
      </c>
      <c r="F264" s="22">
        <v>100000</v>
      </c>
      <c r="G264" s="23">
        <f t="shared" si="7"/>
        <v>1161465.0320000001</v>
      </c>
      <c r="H264" s="87">
        <v>1161465.0320000001</v>
      </c>
      <c r="I264" s="24" t="s">
        <v>13</v>
      </c>
      <c r="J264" s="111">
        <v>20006041970</v>
      </c>
      <c r="K264" s="88"/>
    </row>
    <row r="265" spans="1:11" ht="27.75" customHeight="1" x14ac:dyDescent="0.25">
      <c r="A265" s="98"/>
      <c r="B265" s="102" t="s">
        <v>287</v>
      </c>
      <c r="C265" s="145">
        <v>484</v>
      </c>
      <c r="D265" s="110" t="s">
        <v>499</v>
      </c>
      <c r="E265" s="21">
        <v>0</v>
      </c>
      <c r="F265" s="22">
        <v>100000</v>
      </c>
      <c r="G265" s="23">
        <f t="shared" si="7"/>
        <v>34054.239999999998</v>
      </c>
      <c r="H265" s="87">
        <v>70000</v>
      </c>
      <c r="I265" s="24" t="s">
        <v>13</v>
      </c>
      <c r="J265" s="111">
        <v>20006041970</v>
      </c>
      <c r="K265" s="88"/>
    </row>
    <row r="266" spans="1:11" ht="29.25" customHeight="1" x14ac:dyDescent="0.25">
      <c r="A266" s="98"/>
      <c r="B266" s="102" t="s">
        <v>288</v>
      </c>
      <c r="C266" s="145">
        <v>1020</v>
      </c>
      <c r="D266" s="110" t="s">
        <v>499</v>
      </c>
      <c r="E266" s="21">
        <v>0</v>
      </c>
      <c r="F266" s="22">
        <v>100000</v>
      </c>
      <c r="G266" s="23">
        <f t="shared" si="7"/>
        <v>71767.199999999997</v>
      </c>
      <c r="H266" s="87">
        <v>71767.199999999997</v>
      </c>
      <c r="I266" s="24" t="s">
        <v>13</v>
      </c>
      <c r="J266" s="111">
        <v>20006041970</v>
      </c>
      <c r="K266" s="88"/>
    </row>
    <row r="267" spans="1:11" ht="28.5" customHeight="1" x14ac:dyDescent="0.25">
      <c r="A267" s="98"/>
      <c r="B267" s="102" t="s">
        <v>289</v>
      </c>
      <c r="C267" s="146">
        <v>559.05999999999995</v>
      </c>
      <c r="D267" s="110" t="s">
        <v>499</v>
      </c>
      <c r="E267" s="21">
        <v>0</v>
      </c>
      <c r="F267" s="22">
        <v>100000</v>
      </c>
      <c r="G267" s="23">
        <f t="shared" si="7"/>
        <v>39335.461599999995</v>
      </c>
      <c r="H267" s="87">
        <v>70000</v>
      </c>
      <c r="I267" s="24" t="s">
        <v>13</v>
      </c>
      <c r="J267" s="111">
        <v>20006041970</v>
      </c>
      <c r="K267" s="88"/>
    </row>
    <row r="268" spans="1:11" ht="30" customHeight="1" x14ac:dyDescent="0.25">
      <c r="A268" s="98"/>
      <c r="B268" s="102" t="s">
        <v>290</v>
      </c>
      <c r="C268" s="145">
        <v>491.5</v>
      </c>
      <c r="D268" s="110" t="s">
        <v>499</v>
      </c>
      <c r="E268" s="63">
        <v>0</v>
      </c>
      <c r="F268" s="22">
        <v>100000</v>
      </c>
      <c r="G268" s="23">
        <f t="shared" si="7"/>
        <v>34581.94</v>
      </c>
      <c r="H268" s="87">
        <v>70000</v>
      </c>
      <c r="I268" s="24" t="s">
        <v>13</v>
      </c>
      <c r="J268" s="111">
        <v>20006041970</v>
      </c>
      <c r="K268" s="88"/>
    </row>
    <row r="269" spans="1:11" ht="28.5" customHeight="1" x14ac:dyDescent="0.25">
      <c r="A269" s="98"/>
      <c r="B269" s="102" t="s">
        <v>291</v>
      </c>
      <c r="C269" s="145">
        <v>452</v>
      </c>
      <c r="D269" s="110" t="s">
        <v>499</v>
      </c>
      <c r="E269" s="63">
        <v>0</v>
      </c>
      <c r="F269" s="22">
        <v>100000</v>
      </c>
      <c r="G269" s="23">
        <f t="shared" si="7"/>
        <v>31802.720000000001</v>
      </c>
      <c r="H269" s="87">
        <v>70000</v>
      </c>
      <c r="I269" s="24" t="s">
        <v>13</v>
      </c>
      <c r="J269" s="111">
        <v>20006041970</v>
      </c>
      <c r="K269" s="88"/>
    </row>
    <row r="270" spans="1:11" ht="29.25" customHeight="1" x14ac:dyDescent="0.25">
      <c r="A270" s="98"/>
      <c r="B270" s="102" t="s">
        <v>292</v>
      </c>
      <c r="C270" s="142">
        <v>729.6</v>
      </c>
      <c r="D270" s="110" t="s">
        <v>499</v>
      </c>
      <c r="E270" s="21">
        <v>0</v>
      </c>
      <c r="F270" s="22">
        <v>100000</v>
      </c>
      <c r="G270" s="23">
        <f t="shared" si="7"/>
        <v>51334.656000000003</v>
      </c>
      <c r="H270" s="87">
        <v>70000</v>
      </c>
      <c r="I270" s="24" t="s">
        <v>13</v>
      </c>
      <c r="J270" s="111">
        <v>20006041970</v>
      </c>
      <c r="K270" s="88"/>
    </row>
    <row r="271" spans="1:11" ht="30.75" customHeight="1" x14ac:dyDescent="0.25">
      <c r="A271" s="98"/>
      <c r="B271" s="102" t="s">
        <v>293</v>
      </c>
      <c r="C271" s="142">
        <v>461.2</v>
      </c>
      <c r="D271" s="110" t="s">
        <v>499</v>
      </c>
      <c r="E271" s="21">
        <v>0</v>
      </c>
      <c r="F271" s="22">
        <v>100000</v>
      </c>
      <c r="G271" s="23">
        <f t="shared" si="7"/>
        <v>32450.031999999999</v>
      </c>
      <c r="H271" s="87">
        <v>70000</v>
      </c>
      <c r="I271" s="24" t="s">
        <v>13</v>
      </c>
      <c r="J271" s="111">
        <v>20006041970</v>
      </c>
      <c r="K271" s="88"/>
    </row>
    <row r="272" spans="1:11" ht="27.75" customHeight="1" x14ac:dyDescent="0.25">
      <c r="A272" s="98"/>
      <c r="B272" s="102" t="s">
        <v>294</v>
      </c>
      <c r="C272" s="145">
        <v>1472</v>
      </c>
      <c r="D272" s="110" t="s">
        <v>499</v>
      </c>
      <c r="E272" s="66">
        <v>0</v>
      </c>
      <c r="F272" s="22">
        <v>100000</v>
      </c>
      <c r="G272" s="23">
        <f t="shared" si="7"/>
        <v>103569.92</v>
      </c>
      <c r="H272" s="87">
        <v>103569.92</v>
      </c>
      <c r="I272" s="24" t="s">
        <v>13</v>
      </c>
      <c r="J272" s="111">
        <v>20006041970</v>
      </c>
      <c r="K272" s="88"/>
    </row>
    <row r="273" spans="1:11" ht="28.5" customHeight="1" x14ac:dyDescent="0.25">
      <c r="A273" s="98"/>
      <c r="B273" s="102" t="s">
        <v>295</v>
      </c>
      <c r="C273" s="142">
        <v>264.60000000000002</v>
      </c>
      <c r="D273" s="110" t="s">
        <v>499</v>
      </c>
      <c r="E273" s="21">
        <v>0</v>
      </c>
      <c r="F273" s="22">
        <v>100000</v>
      </c>
      <c r="G273" s="23">
        <f t="shared" si="7"/>
        <v>18617.256000000001</v>
      </c>
      <c r="H273" s="87">
        <v>70000</v>
      </c>
      <c r="I273" s="24" t="s">
        <v>13</v>
      </c>
      <c r="J273" s="111">
        <v>20006041970</v>
      </c>
      <c r="K273" s="88"/>
    </row>
    <row r="274" spans="1:11" ht="27.75" customHeight="1" x14ac:dyDescent="0.25">
      <c r="A274" s="98"/>
      <c r="B274" s="102" t="s">
        <v>296</v>
      </c>
      <c r="C274" s="145">
        <v>630.6</v>
      </c>
      <c r="D274" s="110" t="s">
        <v>499</v>
      </c>
      <c r="E274" s="63">
        <v>1</v>
      </c>
      <c r="F274" s="22">
        <v>100000</v>
      </c>
      <c r="G274" s="23">
        <f t="shared" si="7"/>
        <v>144369.016</v>
      </c>
      <c r="H274" s="87">
        <v>144369.016</v>
      </c>
      <c r="I274" s="24" t="s">
        <v>13</v>
      </c>
      <c r="J274" s="111">
        <v>20006041970</v>
      </c>
      <c r="K274" s="88"/>
    </row>
    <row r="275" spans="1:11" ht="29.25" customHeight="1" x14ac:dyDescent="0.25">
      <c r="A275" s="98"/>
      <c r="B275" s="102" t="s">
        <v>297</v>
      </c>
      <c r="C275" s="142">
        <v>891.7</v>
      </c>
      <c r="D275" s="110" t="s">
        <v>499</v>
      </c>
      <c r="E275" s="21">
        <v>0</v>
      </c>
      <c r="F275" s="22">
        <v>100000</v>
      </c>
      <c r="G275" s="23">
        <f t="shared" si="7"/>
        <v>62740.012000000002</v>
      </c>
      <c r="H275" s="87">
        <v>70000</v>
      </c>
      <c r="I275" s="24" t="s">
        <v>13</v>
      </c>
      <c r="J275" s="111">
        <v>20006041970</v>
      </c>
      <c r="K275" s="88"/>
    </row>
    <row r="276" spans="1:11" ht="28.5" customHeight="1" x14ac:dyDescent="0.25">
      <c r="A276" s="98"/>
      <c r="B276" s="102" t="s">
        <v>298</v>
      </c>
      <c r="C276" s="142">
        <v>450.1</v>
      </c>
      <c r="D276" s="110" t="s">
        <v>499</v>
      </c>
      <c r="E276" s="21">
        <v>0</v>
      </c>
      <c r="F276" s="22">
        <v>100000</v>
      </c>
      <c r="G276" s="23">
        <f t="shared" si="7"/>
        <v>31669.036</v>
      </c>
      <c r="H276" s="87">
        <v>70000</v>
      </c>
      <c r="I276" s="24" t="s">
        <v>13</v>
      </c>
      <c r="J276" s="111">
        <v>20006041970</v>
      </c>
      <c r="K276" s="88"/>
    </row>
    <row r="277" spans="1:11" ht="15.75" customHeight="1" x14ac:dyDescent="0.25">
      <c r="A277" s="98"/>
      <c r="B277" s="102" t="s">
        <v>299</v>
      </c>
      <c r="C277" s="142">
        <v>7142.5</v>
      </c>
      <c r="D277" s="110" t="s">
        <v>499</v>
      </c>
      <c r="E277" s="21">
        <v>0</v>
      </c>
      <c r="F277" s="22">
        <v>100000</v>
      </c>
      <c r="G277" s="23">
        <f t="shared" si="7"/>
        <v>502546.3</v>
      </c>
      <c r="H277" s="87">
        <v>502546.3</v>
      </c>
      <c r="I277" s="24" t="s">
        <v>13</v>
      </c>
      <c r="J277" s="111">
        <v>20006041970</v>
      </c>
      <c r="K277" s="88"/>
    </row>
    <row r="278" spans="1:11" ht="27.75" customHeight="1" x14ac:dyDescent="0.25">
      <c r="A278" s="98"/>
      <c r="B278" s="102" t="s">
        <v>300</v>
      </c>
      <c r="C278" s="145">
        <v>896</v>
      </c>
      <c r="D278" s="110" t="s">
        <v>499</v>
      </c>
      <c r="E278" s="21">
        <v>0</v>
      </c>
      <c r="F278" s="22">
        <v>100000</v>
      </c>
      <c r="G278" s="23">
        <f t="shared" si="7"/>
        <v>63042.559999999998</v>
      </c>
      <c r="H278" s="87">
        <v>70000</v>
      </c>
      <c r="I278" s="24" t="s">
        <v>13</v>
      </c>
      <c r="J278" s="111">
        <v>20006041970</v>
      </c>
      <c r="K278" s="88"/>
    </row>
    <row r="279" spans="1:11" ht="39" customHeight="1" x14ac:dyDescent="0.25">
      <c r="A279" s="98"/>
      <c r="B279" s="102" t="s">
        <v>301</v>
      </c>
      <c r="C279" s="142">
        <v>1700.2</v>
      </c>
      <c r="D279" s="110" t="s">
        <v>499</v>
      </c>
      <c r="E279" s="63">
        <v>0</v>
      </c>
      <c r="F279" s="22">
        <v>100000</v>
      </c>
      <c r="G279" s="23">
        <f t="shared" si="7"/>
        <v>119626.072</v>
      </c>
      <c r="H279" s="87">
        <v>119626.072</v>
      </c>
      <c r="I279" s="24" t="s">
        <v>13</v>
      </c>
      <c r="J279" s="111">
        <v>20006041970</v>
      </c>
      <c r="K279" s="88"/>
    </row>
    <row r="280" spans="1:11" ht="30" customHeight="1" x14ac:dyDescent="0.25">
      <c r="A280" s="98"/>
      <c r="B280" s="102" t="s">
        <v>302</v>
      </c>
      <c r="C280" s="142">
        <v>637.4</v>
      </c>
      <c r="D280" s="110" t="s">
        <v>499</v>
      </c>
      <c r="E280" s="21">
        <v>0</v>
      </c>
      <c r="F280" s="22">
        <v>100000</v>
      </c>
      <c r="G280" s="23">
        <f t="shared" si="7"/>
        <v>44847.464</v>
      </c>
      <c r="H280" s="87">
        <v>70000</v>
      </c>
      <c r="I280" s="24" t="s">
        <v>13</v>
      </c>
      <c r="J280" s="111">
        <v>20006041970</v>
      </c>
      <c r="K280" s="88"/>
    </row>
    <row r="281" spans="1:11" ht="48" customHeight="1" x14ac:dyDescent="0.25">
      <c r="A281" s="98"/>
      <c r="B281" s="102" t="s">
        <v>303</v>
      </c>
      <c r="C281" s="142">
        <v>8124.1</v>
      </c>
      <c r="D281" s="110" t="s">
        <v>499</v>
      </c>
      <c r="E281" s="21">
        <v>0</v>
      </c>
      <c r="F281" s="22">
        <v>100000</v>
      </c>
      <c r="G281" s="23">
        <f t="shared" si="7"/>
        <v>571611.67599999998</v>
      </c>
      <c r="H281" s="87">
        <v>571611.67599999998</v>
      </c>
      <c r="I281" s="24" t="s">
        <v>13</v>
      </c>
      <c r="J281" s="111">
        <v>20006041970</v>
      </c>
      <c r="K281" s="88"/>
    </row>
    <row r="282" spans="1:11" ht="27.75" customHeight="1" x14ac:dyDescent="0.25">
      <c r="A282" s="98"/>
      <c r="B282" s="102" t="s">
        <v>304</v>
      </c>
      <c r="C282" s="145">
        <v>552</v>
      </c>
      <c r="D282" s="110" t="s">
        <v>499</v>
      </c>
      <c r="E282" s="63">
        <v>2</v>
      </c>
      <c r="F282" s="22">
        <v>100000</v>
      </c>
      <c r="G282" s="23">
        <f t="shared" si="7"/>
        <v>238838.72</v>
      </c>
      <c r="H282" s="87">
        <v>238838.72</v>
      </c>
      <c r="I282" s="24" t="s">
        <v>13</v>
      </c>
      <c r="J282" s="111">
        <v>20006041970</v>
      </c>
      <c r="K282" s="88"/>
    </row>
    <row r="283" spans="1:11" ht="30.75" customHeight="1" x14ac:dyDescent="0.25">
      <c r="A283" s="98"/>
      <c r="B283" s="102" t="s">
        <v>305</v>
      </c>
      <c r="C283" s="142">
        <v>966.9</v>
      </c>
      <c r="D283" s="110" t="s">
        <v>499</v>
      </c>
      <c r="E283" s="21">
        <v>0</v>
      </c>
      <c r="F283" s="22">
        <v>100000</v>
      </c>
      <c r="G283" s="23">
        <f t="shared" si="7"/>
        <v>68031.084000000003</v>
      </c>
      <c r="H283" s="87">
        <v>70000</v>
      </c>
      <c r="I283" s="24" t="s">
        <v>13</v>
      </c>
      <c r="J283" s="111">
        <v>20006041970</v>
      </c>
      <c r="K283" s="88"/>
    </row>
    <row r="284" spans="1:11" ht="15.75" customHeight="1" x14ac:dyDescent="0.25">
      <c r="A284" s="98"/>
      <c r="B284" s="102" t="s">
        <v>306</v>
      </c>
      <c r="C284" s="145">
        <v>962</v>
      </c>
      <c r="D284" s="110" t="s">
        <v>499</v>
      </c>
      <c r="E284" s="21">
        <v>0</v>
      </c>
      <c r="F284" s="22">
        <v>100000</v>
      </c>
      <c r="G284" s="23">
        <f t="shared" si="7"/>
        <v>67686.319999999992</v>
      </c>
      <c r="H284" s="87">
        <v>70000</v>
      </c>
      <c r="I284" s="24" t="s">
        <v>13</v>
      </c>
      <c r="J284" s="111">
        <v>20006041970</v>
      </c>
      <c r="K284" s="88"/>
    </row>
    <row r="285" spans="1:11" ht="27" customHeight="1" x14ac:dyDescent="0.25">
      <c r="A285" s="98"/>
      <c r="B285" s="102" t="s">
        <v>307</v>
      </c>
      <c r="C285" s="142">
        <v>1030.5999999999999</v>
      </c>
      <c r="D285" s="110" t="s">
        <v>499</v>
      </c>
      <c r="E285" s="21">
        <v>0</v>
      </c>
      <c r="F285" s="22">
        <v>100000</v>
      </c>
      <c r="G285" s="23">
        <f t="shared" si="7"/>
        <v>72513.015999999989</v>
      </c>
      <c r="H285" s="87">
        <v>72513.015999999989</v>
      </c>
      <c r="I285" s="24" t="s">
        <v>13</v>
      </c>
      <c r="J285" s="111">
        <v>20006041970</v>
      </c>
      <c r="K285" s="88"/>
    </row>
    <row r="286" spans="1:11" ht="18.75" customHeight="1" x14ac:dyDescent="0.25">
      <c r="A286" s="98"/>
      <c r="B286" s="102" t="s">
        <v>308</v>
      </c>
      <c r="C286" s="142">
        <v>1651.2</v>
      </c>
      <c r="D286" s="110" t="s">
        <v>499</v>
      </c>
      <c r="E286" s="21">
        <v>0</v>
      </c>
      <c r="F286" s="22">
        <v>100000</v>
      </c>
      <c r="G286" s="23">
        <f t="shared" si="7"/>
        <v>116178.432</v>
      </c>
      <c r="H286" s="87">
        <v>116178.432</v>
      </c>
      <c r="I286" s="24" t="s">
        <v>13</v>
      </c>
      <c r="J286" s="111">
        <v>20006041970</v>
      </c>
      <c r="K286" s="88"/>
    </row>
    <row r="287" spans="1:11" ht="27.75" customHeight="1" x14ac:dyDescent="0.25">
      <c r="A287" s="98"/>
      <c r="B287" s="102" t="s">
        <v>309</v>
      </c>
      <c r="C287" s="142">
        <v>696.6</v>
      </c>
      <c r="D287" s="110" t="s">
        <v>499</v>
      </c>
      <c r="E287" s="21">
        <v>0</v>
      </c>
      <c r="F287" s="22">
        <v>100000</v>
      </c>
      <c r="G287" s="23">
        <f t="shared" si="7"/>
        <v>49012.775999999998</v>
      </c>
      <c r="H287" s="87">
        <v>70000</v>
      </c>
      <c r="I287" s="24" t="s">
        <v>13</v>
      </c>
      <c r="J287" s="111">
        <v>20006041970</v>
      </c>
      <c r="K287" s="88"/>
    </row>
    <row r="288" spans="1:11" ht="20.25" customHeight="1" x14ac:dyDescent="0.25">
      <c r="A288" s="98"/>
      <c r="B288" s="102" t="s">
        <v>310</v>
      </c>
      <c r="C288" s="142">
        <v>895.1</v>
      </c>
      <c r="D288" s="110" t="s">
        <v>499</v>
      </c>
      <c r="E288" s="21">
        <v>0</v>
      </c>
      <c r="F288" s="22">
        <v>100000</v>
      </c>
      <c r="G288" s="23">
        <f t="shared" si="7"/>
        <v>62979.236000000004</v>
      </c>
      <c r="H288" s="87">
        <v>70000</v>
      </c>
      <c r="I288" s="24" t="s">
        <v>13</v>
      </c>
      <c r="J288" s="111">
        <v>20006041970</v>
      </c>
      <c r="K288" s="88"/>
    </row>
    <row r="289" spans="1:11" ht="29.25" customHeight="1" x14ac:dyDescent="0.25">
      <c r="A289" s="98"/>
      <c r="B289" s="102" t="s">
        <v>311</v>
      </c>
      <c r="C289" s="145">
        <v>2468</v>
      </c>
      <c r="D289" s="110" t="s">
        <v>499</v>
      </c>
      <c r="E289" s="21">
        <v>0</v>
      </c>
      <c r="F289" s="22">
        <v>100000</v>
      </c>
      <c r="G289" s="23">
        <f t="shared" si="7"/>
        <v>173648.48</v>
      </c>
      <c r="H289" s="87">
        <v>173648.48</v>
      </c>
      <c r="I289" s="24" t="s">
        <v>13</v>
      </c>
      <c r="J289" s="111">
        <v>20006041970</v>
      </c>
      <c r="K289" s="88"/>
    </row>
    <row r="290" spans="1:11" ht="18" customHeight="1" x14ac:dyDescent="0.25">
      <c r="A290" s="98"/>
      <c r="B290" s="102" t="s">
        <v>312</v>
      </c>
      <c r="C290" s="142">
        <v>419.7</v>
      </c>
      <c r="D290" s="110" t="s">
        <v>499</v>
      </c>
      <c r="E290" s="21">
        <v>0</v>
      </c>
      <c r="F290" s="22">
        <v>100000</v>
      </c>
      <c r="G290" s="23">
        <f t="shared" si="7"/>
        <v>29530.092000000001</v>
      </c>
      <c r="H290" s="87">
        <v>70000</v>
      </c>
      <c r="I290" s="24" t="s">
        <v>13</v>
      </c>
      <c r="J290" s="111">
        <v>20006041970</v>
      </c>
      <c r="K290" s="88"/>
    </row>
    <row r="291" spans="1:11" ht="27" customHeight="1" x14ac:dyDescent="0.25">
      <c r="A291" s="98"/>
      <c r="B291" s="102" t="s">
        <v>313</v>
      </c>
      <c r="C291" s="142">
        <v>756.1</v>
      </c>
      <c r="D291" s="110" t="s">
        <v>499</v>
      </c>
      <c r="E291" s="21">
        <v>0</v>
      </c>
      <c r="F291" s="22">
        <v>100000</v>
      </c>
      <c r="G291" s="23">
        <f t="shared" si="7"/>
        <v>53199.196000000004</v>
      </c>
      <c r="H291" s="87">
        <v>70000</v>
      </c>
      <c r="I291" s="24" t="s">
        <v>13</v>
      </c>
      <c r="J291" s="111">
        <v>20006041970</v>
      </c>
      <c r="K291" s="88"/>
    </row>
    <row r="292" spans="1:11" ht="27.75" customHeight="1" x14ac:dyDescent="0.25">
      <c r="A292" s="98"/>
      <c r="B292" s="102" t="s">
        <v>314</v>
      </c>
      <c r="C292" s="145">
        <v>750</v>
      </c>
      <c r="D292" s="110" t="s">
        <v>499</v>
      </c>
      <c r="E292" s="21">
        <v>0</v>
      </c>
      <c r="F292" s="22">
        <v>100000</v>
      </c>
      <c r="G292" s="23">
        <f t="shared" si="7"/>
        <v>52770</v>
      </c>
      <c r="H292" s="87">
        <v>70000</v>
      </c>
      <c r="I292" s="24" t="s">
        <v>13</v>
      </c>
      <c r="J292" s="111">
        <v>20006041970</v>
      </c>
      <c r="K292" s="88"/>
    </row>
    <row r="293" spans="1:11" ht="27.75" customHeight="1" x14ac:dyDescent="0.25">
      <c r="A293" s="98"/>
      <c r="B293" s="102" t="s">
        <v>315</v>
      </c>
      <c r="C293" s="145">
        <v>658</v>
      </c>
      <c r="D293" s="110" t="s">
        <v>499</v>
      </c>
      <c r="E293" s="21">
        <v>0</v>
      </c>
      <c r="F293" s="22">
        <v>100000</v>
      </c>
      <c r="G293" s="23">
        <f t="shared" si="7"/>
        <v>46296.88</v>
      </c>
      <c r="H293" s="87">
        <v>70000</v>
      </c>
      <c r="I293" s="24" t="s">
        <v>13</v>
      </c>
      <c r="J293" s="111">
        <v>20006041970</v>
      </c>
      <c r="K293" s="88"/>
    </row>
    <row r="294" spans="1:11" ht="28.5" customHeight="1" x14ac:dyDescent="0.25">
      <c r="A294" s="98"/>
      <c r="B294" s="102" t="s">
        <v>316</v>
      </c>
      <c r="C294" s="145">
        <v>428</v>
      </c>
      <c r="D294" s="110" t="s">
        <v>499</v>
      </c>
      <c r="E294" s="21">
        <v>0</v>
      </c>
      <c r="F294" s="22">
        <v>100000</v>
      </c>
      <c r="G294" s="23">
        <f t="shared" si="7"/>
        <v>30114.079999999998</v>
      </c>
      <c r="H294" s="87">
        <v>70000</v>
      </c>
      <c r="I294" s="24" t="s">
        <v>13</v>
      </c>
      <c r="J294" s="111">
        <v>20006041970</v>
      </c>
      <c r="K294" s="88"/>
    </row>
    <row r="295" spans="1:11" ht="30" customHeight="1" x14ac:dyDescent="0.25">
      <c r="A295" s="98"/>
      <c r="B295" s="102" t="s">
        <v>317</v>
      </c>
      <c r="C295" s="146">
        <v>822.63</v>
      </c>
      <c r="D295" s="110" t="s">
        <v>499</v>
      </c>
      <c r="E295" s="21">
        <v>0</v>
      </c>
      <c r="F295" s="22">
        <v>100000</v>
      </c>
      <c r="G295" s="23">
        <f t="shared" si="7"/>
        <v>57880.246800000001</v>
      </c>
      <c r="H295" s="87">
        <v>70000</v>
      </c>
      <c r="I295" s="24" t="s">
        <v>13</v>
      </c>
      <c r="J295" s="111">
        <v>20006041970</v>
      </c>
      <c r="K295" s="88"/>
    </row>
    <row r="296" spans="1:11" ht="28.5" customHeight="1" x14ac:dyDescent="0.25">
      <c r="A296" s="98"/>
      <c r="B296" s="102" t="s">
        <v>318</v>
      </c>
      <c r="C296" s="142">
        <v>893.9</v>
      </c>
      <c r="D296" s="110" t="s">
        <v>499</v>
      </c>
      <c r="E296" s="63">
        <v>1</v>
      </c>
      <c r="F296" s="22">
        <v>100000</v>
      </c>
      <c r="G296" s="23">
        <f t="shared" si="7"/>
        <v>162894.804</v>
      </c>
      <c r="H296" s="87">
        <v>162894.804</v>
      </c>
      <c r="I296" s="24" t="s">
        <v>13</v>
      </c>
      <c r="J296" s="111">
        <v>20006041970</v>
      </c>
      <c r="K296" s="88"/>
    </row>
    <row r="297" spans="1:11" ht="21" customHeight="1" x14ac:dyDescent="0.25">
      <c r="A297" s="98"/>
      <c r="B297" s="102" t="s">
        <v>319</v>
      </c>
      <c r="C297" s="142">
        <v>353.6</v>
      </c>
      <c r="D297" s="110" t="s">
        <v>499</v>
      </c>
      <c r="E297" s="21">
        <v>0</v>
      </c>
      <c r="F297" s="22">
        <v>100000</v>
      </c>
      <c r="G297" s="23">
        <f t="shared" si="7"/>
        <v>24879.296000000002</v>
      </c>
      <c r="H297" s="87">
        <v>70000</v>
      </c>
      <c r="I297" s="24" t="s">
        <v>13</v>
      </c>
      <c r="J297" s="111">
        <v>20006041970</v>
      </c>
      <c r="K297" s="88"/>
    </row>
    <row r="298" spans="1:11" ht="29.25" customHeight="1" x14ac:dyDescent="0.25">
      <c r="A298" s="98"/>
      <c r="B298" s="102" t="s">
        <v>320</v>
      </c>
      <c r="C298" s="145">
        <v>692</v>
      </c>
      <c r="D298" s="110" t="s">
        <v>499</v>
      </c>
      <c r="E298" s="21">
        <v>0</v>
      </c>
      <c r="F298" s="22">
        <v>100000</v>
      </c>
      <c r="G298" s="23">
        <f t="shared" si="7"/>
        <v>48689.120000000003</v>
      </c>
      <c r="H298" s="87">
        <v>70000</v>
      </c>
      <c r="I298" s="24" t="s">
        <v>13</v>
      </c>
      <c r="J298" s="111">
        <v>20006041970</v>
      </c>
      <c r="K298" s="88"/>
    </row>
    <row r="299" spans="1:11" ht="26.25" customHeight="1" x14ac:dyDescent="0.25">
      <c r="A299" s="98"/>
      <c r="B299" s="102" t="s">
        <v>321</v>
      </c>
      <c r="C299" s="142">
        <v>585.9</v>
      </c>
      <c r="D299" s="110" t="s">
        <v>499</v>
      </c>
      <c r="E299" s="21">
        <v>0</v>
      </c>
      <c r="F299" s="22">
        <v>100000</v>
      </c>
      <c r="G299" s="23">
        <f t="shared" si="7"/>
        <v>41223.923999999999</v>
      </c>
      <c r="H299" s="87">
        <v>70000</v>
      </c>
      <c r="I299" s="24" t="s">
        <v>13</v>
      </c>
      <c r="J299" s="111">
        <v>20006041970</v>
      </c>
      <c r="K299" s="88"/>
    </row>
    <row r="300" spans="1:11" ht="30" customHeight="1" x14ac:dyDescent="0.25">
      <c r="A300" s="98"/>
      <c r="B300" s="102" t="s">
        <v>322</v>
      </c>
      <c r="C300" s="142">
        <v>711.3</v>
      </c>
      <c r="D300" s="110" t="s">
        <v>499</v>
      </c>
      <c r="E300" s="21">
        <v>0</v>
      </c>
      <c r="F300" s="22">
        <v>100000</v>
      </c>
      <c r="G300" s="23">
        <f t="shared" si="7"/>
        <v>50047.067999999999</v>
      </c>
      <c r="H300" s="87">
        <v>70000</v>
      </c>
      <c r="I300" s="24" t="s">
        <v>13</v>
      </c>
      <c r="J300" s="111">
        <v>20006041970</v>
      </c>
      <c r="K300" s="88"/>
    </row>
    <row r="301" spans="1:11" ht="18.75" customHeight="1" x14ac:dyDescent="0.25">
      <c r="A301" s="98"/>
      <c r="B301" s="102" t="s">
        <v>323</v>
      </c>
      <c r="C301" s="146">
        <v>161.53</v>
      </c>
      <c r="D301" s="110" t="s">
        <v>499</v>
      </c>
      <c r="E301" s="21">
        <v>0</v>
      </c>
      <c r="F301" s="22">
        <v>100000</v>
      </c>
      <c r="G301" s="23">
        <f t="shared" ref="G301:G364" si="8">C301*70.36+E301*100000</f>
        <v>11365.2508</v>
      </c>
      <c r="H301" s="87">
        <v>70000</v>
      </c>
      <c r="I301" s="24" t="s">
        <v>13</v>
      </c>
      <c r="J301" s="111">
        <v>20006041970</v>
      </c>
      <c r="K301" s="88"/>
    </row>
    <row r="302" spans="1:11" ht="30" customHeight="1" x14ac:dyDescent="0.25">
      <c r="A302" s="98"/>
      <c r="B302" s="102" t="s">
        <v>324</v>
      </c>
      <c r="C302" s="142">
        <v>535.20000000000005</v>
      </c>
      <c r="D302" s="110" t="s">
        <v>499</v>
      </c>
      <c r="E302" s="21">
        <v>0</v>
      </c>
      <c r="F302" s="22">
        <v>100000</v>
      </c>
      <c r="G302" s="23">
        <f t="shared" si="8"/>
        <v>37656.672000000006</v>
      </c>
      <c r="H302" s="87">
        <v>70000</v>
      </c>
      <c r="I302" s="24" t="s">
        <v>13</v>
      </c>
      <c r="J302" s="111">
        <v>20006041970</v>
      </c>
      <c r="K302" s="88"/>
    </row>
    <row r="303" spans="1:11" ht="29.25" customHeight="1" x14ac:dyDescent="0.25">
      <c r="A303" s="98"/>
      <c r="B303" s="102" t="s">
        <v>325</v>
      </c>
      <c r="C303" s="142">
        <v>1023.4</v>
      </c>
      <c r="D303" s="110" t="s">
        <v>499</v>
      </c>
      <c r="E303" s="21">
        <v>0</v>
      </c>
      <c r="F303" s="22">
        <v>100000</v>
      </c>
      <c r="G303" s="23">
        <f t="shared" si="8"/>
        <v>72006.423999999999</v>
      </c>
      <c r="H303" s="87">
        <v>72006.423999999999</v>
      </c>
      <c r="I303" s="24" t="s">
        <v>13</v>
      </c>
      <c r="J303" s="111">
        <v>20006041970</v>
      </c>
      <c r="K303" s="88"/>
    </row>
    <row r="304" spans="1:11" ht="28.5" customHeight="1" x14ac:dyDescent="0.25">
      <c r="A304" s="98"/>
      <c r="B304" s="102" t="s">
        <v>326</v>
      </c>
      <c r="C304" s="142">
        <v>589.79999999999995</v>
      </c>
      <c r="D304" s="110" t="s">
        <v>499</v>
      </c>
      <c r="E304" s="21">
        <v>0</v>
      </c>
      <c r="F304" s="22">
        <v>100000</v>
      </c>
      <c r="G304" s="23">
        <f t="shared" si="8"/>
        <v>41498.327999999994</v>
      </c>
      <c r="H304" s="87">
        <v>70000</v>
      </c>
      <c r="I304" s="24" t="s">
        <v>13</v>
      </c>
      <c r="J304" s="111">
        <v>20006041970</v>
      </c>
      <c r="K304" s="88"/>
    </row>
    <row r="305" spans="1:11" ht="29.25" customHeight="1" x14ac:dyDescent="0.25">
      <c r="A305" s="98"/>
      <c r="B305" s="102" t="s">
        <v>327</v>
      </c>
      <c r="C305" s="145">
        <v>1500</v>
      </c>
      <c r="D305" s="110" t="s">
        <v>499</v>
      </c>
      <c r="E305" s="21">
        <v>0</v>
      </c>
      <c r="F305" s="22">
        <v>100000</v>
      </c>
      <c r="G305" s="23">
        <f t="shared" si="8"/>
        <v>105540</v>
      </c>
      <c r="H305" s="87">
        <v>105540</v>
      </c>
      <c r="I305" s="24" t="s">
        <v>13</v>
      </c>
      <c r="J305" s="111">
        <v>20006041970</v>
      </c>
      <c r="K305" s="88"/>
    </row>
    <row r="306" spans="1:11" ht="30" customHeight="1" x14ac:dyDescent="0.25">
      <c r="A306" s="98"/>
      <c r="B306" s="102" t="s">
        <v>328</v>
      </c>
      <c r="C306" s="142">
        <v>1207.8</v>
      </c>
      <c r="D306" s="110" t="s">
        <v>499</v>
      </c>
      <c r="E306" s="21">
        <v>0</v>
      </c>
      <c r="F306" s="22">
        <v>100000</v>
      </c>
      <c r="G306" s="23">
        <f t="shared" si="8"/>
        <v>84980.80799999999</v>
      </c>
      <c r="H306" s="87">
        <v>84980.80799999999</v>
      </c>
      <c r="I306" s="24" t="s">
        <v>13</v>
      </c>
      <c r="J306" s="111">
        <v>20006041970</v>
      </c>
      <c r="K306" s="88"/>
    </row>
    <row r="307" spans="1:11" ht="20.25" customHeight="1" x14ac:dyDescent="0.25">
      <c r="A307" s="98"/>
      <c r="B307" s="102" t="s">
        <v>329</v>
      </c>
      <c r="C307" s="145">
        <v>622</v>
      </c>
      <c r="D307" s="110" t="s">
        <v>499</v>
      </c>
      <c r="E307" s="21">
        <v>0</v>
      </c>
      <c r="F307" s="22">
        <v>100000</v>
      </c>
      <c r="G307" s="23">
        <f t="shared" si="8"/>
        <v>43763.92</v>
      </c>
      <c r="H307" s="87">
        <v>70000</v>
      </c>
      <c r="I307" s="24" t="s">
        <v>13</v>
      </c>
      <c r="J307" s="111">
        <v>20006041970</v>
      </c>
      <c r="K307" s="88"/>
    </row>
    <row r="308" spans="1:11" ht="27.75" customHeight="1" x14ac:dyDescent="0.25">
      <c r="A308" s="98"/>
      <c r="B308" s="102" t="s">
        <v>330</v>
      </c>
      <c r="C308" s="142">
        <v>1415.8</v>
      </c>
      <c r="D308" s="110" t="s">
        <v>499</v>
      </c>
      <c r="E308" s="21">
        <v>0</v>
      </c>
      <c r="F308" s="22">
        <v>100000</v>
      </c>
      <c r="G308" s="23">
        <f t="shared" si="8"/>
        <v>99615.687999999995</v>
      </c>
      <c r="H308" s="87">
        <v>99615.687999999995</v>
      </c>
      <c r="I308" s="24" t="s">
        <v>13</v>
      </c>
      <c r="J308" s="111">
        <v>20006041970</v>
      </c>
      <c r="K308" s="88"/>
    </row>
    <row r="309" spans="1:11" ht="28.5" customHeight="1" x14ac:dyDescent="0.25">
      <c r="A309" s="98"/>
      <c r="B309" s="102" t="s">
        <v>331</v>
      </c>
      <c r="C309" s="142">
        <v>358.5</v>
      </c>
      <c r="D309" s="110" t="s">
        <v>499</v>
      </c>
      <c r="E309" s="21">
        <v>0</v>
      </c>
      <c r="F309" s="22">
        <v>100000</v>
      </c>
      <c r="G309" s="23">
        <f t="shared" si="8"/>
        <v>25224.06</v>
      </c>
      <c r="H309" s="87">
        <v>70000</v>
      </c>
      <c r="I309" s="24" t="s">
        <v>13</v>
      </c>
      <c r="J309" s="111">
        <v>20006041970</v>
      </c>
      <c r="K309" s="88"/>
    </row>
    <row r="310" spans="1:11" ht="27" customHeight="1" x14ac:dyDescent="0.25">
      <c r="A310" s="98"/>
      <c r="B310" s="102" t="s">
        <v>332</v>
      </c>
      <c r="C310" s="145">
        <v>605</v>
      </c>
      <c r="D310" s="110" t="s">
        <v>499</v>
      </c>
      <c r="E310" s="21">
        <v>0</v>
      </c>
      <c r="F310" s="22">
        <v>100000</v>
      </c>
      <c r="G310" s="23">
        <f t="shared" si="8"/>
        <v>42567.8</v>
      </c>
      <c r="H310" s="87">
        <v>70000</v>
      </c>
      <c r="I310" s="24" t="s">
        <v>13</v>
      </c>
      <c r="J310" s="111">
        <v>20006041970</v>
      </c>
      <c r="K310" s="88"/>
    </row>
    <row r="311" spans="1:11" ht="28.5" customHeight="1" x14ac:dyDescent="0.25">
      <c r="A311" s="98"/>
      <c r="B311" s="102" t="s">
        <v>333</v>
      </c>
      <c r="C311" s="145">
        <v>453</v>
      </c>
      <c r="D311" s="110" t="s">
        <v>499</v>
      </c>
      <c r="E311" s="21">
        <v>0</v>
      </c>
      <c r="F311" s="22">
        <v>100000</v>
      </c>
      <c r="G311" s="23">
        <f t="shared" si="8"/>
        <v>31873.079999999998</v>
      </c>
      <c r="H311" s="87">
        <v>70000</v>
      </c>
      <c r="I311" s="24" t="s">
        <v>13</v>
      </c>
      <c r="J311" s="111">
        <v>20006041970</v>
      </c>
      <c r="K311" s="88"/>
    </row>
    <row r="312" spans="1:11" ht="17.25" customHeight="1" x14ac:dyDescent="0.25">
      <c r="A312" s="98"/>
      <c r="B312" s="102" t="s">
        <v>334</v>
      </c>
      <c r="C312" s="145">
        <v>415</v>
      </c>
      <c r="D312" s="110" t="s">
        <v>499</v>
      </c>
      <c r="E312" s="21">
        <v>0</v>
      </c>
      <c r="F312" s="22">
        <v>100000</v>
      </c>
      <c r="G312" s="23">
        <f t="shared" si="8"/>
        <v>29199.4</v>
      </c>
      <c r="H312" s="87">
        <v>70000</v>
      </c>
      <c r="I312" s="24" t="s">
        <v>13</v>
      </c>
      <c r="J312" s="111">
        <v>20006041970</v>
      </c>
      <c r="K312" s="88"/>
    </row>
    <row r="313" spans="1:11" ht="28.5" customHeight="1" x14ac:dyDescent="0.25">
      <c r="A313" s="98"/>
      <c r="B313" s="102" t="s">
        <v>335</v>
      </c>
      <c r="C313" s="142">
        <v>2502.1</v>
      </c>
      <c r="D313" s="110" t="s">
        <v>499</v>
      </c>
      <c r="E313" s="63">
        <v>2</v>
      </c>
      <c r="F313" s="22">
        <v>100000</v>
      </c>
      <c r="G313" s="23">
        <f t="shared" si="8"/>
        <v>376047.75599999999</v>
      </c>
      <c r="H313" s="87">
        <v>376047.75599999999</v>
      </c>
      <c r="I313" s="24" t="s">
        <v>13</v>
      </c>
      <c r="J313" s="111">
        <v>20006041970</v>
      </c>
      <c r="K313" s="88"/>
    </row>
    <row r="314" spans="1:11" ht="17.25" customHeight="1" x14ac:dyDescent="0.25">
      <c r="A314" s="98"/>
      <c r="B314" s="102" t="s">
        <v>336</v>
      </c>
      <c r="C314" s="142">
        <v>435.1</v>
      </c>
      <c r="D314" s="110" t="s">
        <v>499</v>
      </c>
      <c r="E314" s="21">
        <v>0</v>
      </c>
      <c r="F314" s="22">
        <v>100000</v>
      </c>
      <c r="G314" s="23">
        <f t="shared" si="8"/>
        <v>30613.636000000002</v>
      </c>
      <c r="H314" s="87">
        <v>70000</v>
      </c>
      <c r="I314" s="24" t="s">
        <v>13</v>
      </c>
      <c r="J314" s="111">
        <v>20006041970</v>
      </c>
      <c r="K314" s="88"/>
    </row>
    <row r="315" spans="1:11" ht="27.75" customHeight="1" x14ac:dyDescent="0.25">
      <c r="A315" s="98"/>
      <c r="B315" s="102" t="s">
        <v>337</v>
      </c>
      <c r="C315" s="142">
        <v>457.9</v>
      </c>
      <c r="D315" s="110" t="s">
        <v>499</v>
      </c>
      <c r="E315" s="63">
        <v>1</v>
      </c>
      <c r="F315" s="22">
        <v>100000</v>
      </c>
      <c r="G315" s="23">
        <f t="shared" si="8"/>
        <v>132217.84399999998</v>
      </c>
      <c r="H315" s="87">
        <v>132217.84399999998</v>
      </c>
      <c r="I315" s="24" t="s">
        <v>13</v>
      </c>
      <c r="J315" s="111">
        <v>20006041970</v>
      </c>
      <c r="K315" s="88"/>
    </row>
    <row r="316" spans="1:11" ht="28.5" customHeight="1" x14ac:dyDescent="0.25">
      <c r="A316" s="98"/>
      <c r="B316" s="102" t="s">
        <v>338</v>
      </c>
      <c r="C316" s="142">
        <v>8468.7999999999993</v>
      </c>
      <c r="D316" s="110" t="s">
        <v>499</v>
      </c>
      <c r="E316" s="63">
        <v>2</v>
      </c>
      <c r="F316" s="22">
        <v>100000</v>
      </c>
      <c r="G316" s="23">
        <f t="shared" si="8"/>
        <v>795864.76799999992</v>
      </c>
      <c r="H316" s="87">
        <v>795864.76799999992</v>
      </c>
      <c r="I316" s="24" t="s">
        <v>13</v>
      </c>
      <c r="J316" s="111">
        <v>20006041970</v>
      </c>
      <c r="K316" s="88"/>
    </row>
    <row r="317" spans="1:11" ht="25.5" customHeight="1" x14ac:dyDescent="0.25">
      <c r="A317" s="98"/>
      <c r="B317" s="102" t="s">
        <v>339</v>
      </c>
      <c r="C317" s="145">
        <v>242.6</v>
      </c>
      <c r="D317" s="110" t="s">
        <v>499</v>
      </c>
      <c r="E317" s="21">
        <v>0</v>
      </c>
      <c r="F317" s="22">
        <v>100000</v>
      </c>
      <c r="G317" s="23">
        <f t="shared" si="8"/>
        <v>17069.335999999999</v>
      </c>
      <c r="H317" s="87">
        <v>70000</v>
      </c>
      <c r="I317" s="24" t="s">
        <v>13</v>
      </c>
      <c r="J317" s="111">
        <v>20006041970</v>
      </c>
      <c r="K317" s="88"/>
    </row>
    <row r="318" spans="1:11" ht="30.75" customHeight="1" x14ac:dyDescent="0.25">
      <c r="A318" s="98"/>
      <c r="B318" s="102" t="s">
        <v>340</v>
      </c>
      <c r="C318" s="145">
        <v>455.6</v>
      </c>
      <c r="D318" s="110" t="s">
        <v>499</v>
      </c>
      <c r="E318" s="21">
        <v>0</v>
      </c>
      <c r="F318" s="22">
        <v>100000</v>
      </c>
      <c r="G318" s="23">
        <f t="shared" si="8"/>
        <v>32056.016</v>
      </c>
      <c r="H318" s="87">
        <v>70000</v>
      </c>
      <c r="I318" s="24" t="s">
        <v>13</v>
      </c>
      <c r="J318" s="111">
        <v>20006041970</v>
      </c>
      <c r="K318" s="88"/>
    </row>
    <row r="319" spans="1:11" ht="27" customHeight="1" x14ac:dyDescent="0.25">
      <c r="A319" s="98"/>
      <c r="B319" s="102" t="s">
        <v>341</v>
      </c>
      <c r="C319" s="142">
        <v>370.7</v>
      </c>
      <c r="D319" s="110" t="s">
        <v>499</v>
      </c>
      <c r="E319" s="21">
        <v>0</v>
      </c>
      <c r="F319" s="22">
        <v>100000</v>
      </c>
      <c r="G319" s="23">
        <f t="shared" si="8"/>
        <v>26082.451999999997</v>
      </c>
      <c r="H319" s="87">
        <v>70000</v>
      </c>
      <c r="I319" s="24" t="s">
        <v>13</v>
      </c>
      <c r="J319" s="111">
        <v>20006041970</v>
      </c>
      <c r="K319" s="88"/>
    </row>
    <row r="320" spans="1:11" ht="28.5" customHeight="1" x14ac:dyDescent="0.25">
      <c r="A320" s="98"/>
      <c r="B320" s="102" t="s">
        <v>342</v>
      </c>
      <c r="C320" s="146">
        <v>1077.72</v>
      </c>
      <c r="D320" s="110" t="s">
        <v>499</v>
      </c>
      <c r="E320" s="21">
        <v>0</v>
      </c>
      <c r="F320" s="22">
        <v>100000</v>
      </c>
      <c r="G320" s="23">
        <f t="shared" si="8"/>
        <v>75828.379199999996</v>
      </c>
      <c r="H320" s="87">
        <v>75828.379199999996</v>
      </c>
      <c r="I320" s="24" t="s">
        <v>13</v>
      </c>
      <c r="J320" s="111">
        <v>20006041970</v>
      </c>
      <c r="K320" s="88"/>
    </row>
    <row r="321" spans="1:11" ht="29.25" customHeight="1" x14ac:dyDescent="0.25">
      <c r="A321" s="98"/>
      <c r="B321" s="102" t="s">
        <v>343</v>
      </c>
      <c r="C321" s="142">
        <v>178.8</v>
      </c>
      <c r="D321" s="110" t="s">
        <v>499</v>
      </c>
      <c r="E321" s="63">
        <v>1</v>
      </c>
      <c r="F321" s="22">
        <v>100000</v>
      </c>
      <c r="G321" s="23">
        <f t="shared" si="8"/>
        <v>112580.368</v>
      </c>
      <c r="H321" s="87">
        <v>112580.368</v>
      </c>
      <c r="I321" s="24" t="s">
        <v>13</v>
      </c>
      <c r="J321" s="111">
        <v>20006041970</v>
      </c>
      <c r="K321" s="88"/>
    </row>
    <row r="322" spans="1:11" ht="29.25" customHeight="1" x14ac:dyDescent="0.25">
      <c r="A322" s="98"/>
      <c r="B322" s="102" t="s">
        <v>344</v>
      </c>
      <c r="C322" s="142">
        <v>635.79999999999995</v>
      </c>
      <c r="D322" s="110" t="s">
        <v>499</v>
      </c>
      <c r="E322" s="21">
        <v>0</v>
      </c>
      <c r="F322" s="22">
        <v>100000</v>
      </c>
      <c r="G322" s="23">
        <f t="shared" si="8"/>
        <v>44734.887999999999</v>
      </c>
      <c r="H322" s="87">
        <v>70000</v>
      </c>
      <c r="I322" s="24" t="s">
        <v>13</v>
      </c>
      <c r="J322" s="111">
        <v>20006041970</v>
      </c>
      <c r="K322" s="88"/>
    </row>
    <row r="323" spans="1:11" ht="29.25" customHeight="1" x14ac:dyDescent="0.25">
      <c r="A323" s="98"/>
      <c r="B323" s="102" t="s">
        <v>345</v>
      </c>
      <c r="C323" s="142">
        <v>919.9</v>
      </c>
      <c r="D323" s="110" t="s">
        <v>499</v>
      </c>
      <c r="E323" s="21">
        <v>0</v>
      </c>
      <c r="F323" s="22">
        <v>100000</v>
      </c>
      <c r="G323" s="23">
        <f t="shared" si="8"/>
        <v>64724.163999999997</v>
      </c>
      <c r="H323" s="87">
        <v>70000</v>
      </c>
      <c r="I323" s="24" t="s">
        <v>13</v>
      </c>
      <c r="J323" s="111">
        <v>20006041970</v>
      </c>
      <c r="K323" s="88"/>
    </row>
    <row r="324" spans="1:11" ht="30" customHeight="1" x14ac:dyDescent="0.25">
      <c r="A324" s="98"/>
      <c r="B324" s="102" t="s">
        <v>346</v>
      </c>
      <c r="C324" s="142">
        <v>918.7</v>
      </c>
      <c r="D324" s="110" t="s">
        <v>499</v>
      </c>
      <c r="E324" s="21">
        <v>0</v>
      </c>
      <c r="F324" s="22">
        <v>100000</v>
      </c>
      <c r="G324" s="23">
        <f t="shared" si="8"/>
        <v>64639.732000000004</v>
      </c>
      <c r="H324" s="87">
        <v>70000</v>
      </c>
      <c r="I324" s="24" t="s">
        <v>13</v>
      </c>
      <c r="J324" s="111">
        <v>20006041970</v>
      </c>
      <c r="K324" s="88"/>
    </row>
    <row r="325" spans="1:11" ht="29.25" customHeight="1" x14ac:dyDescent="0.25">
      <c r="A325" s="98"/>
      <c r="B325" s="102" t="s">
        <v>347</v>
      </c>
      <c r="C325" s="145">
        <v>133</v>
      </c>
      <c r="D325" s="110" t="s">
        <v>499</v>
      </c>
      <c r="E325" s="21">
        <v>0</v>
      </c>
      <c r="F325" s="22">
        <v>100000</v>
      </c>
      <c r="G325" s="23">
        <f t="shared" si="8"/>
        <v>9357.8799999999992</v>
      </c>
      <c r="H325" s="87">
        <v>70000</v>
      </c>
      <c r="I325" s="24" t="s">
        <v>13</v>
      </c>
      <c r="J325" s="111">
        <v>20006041970</v>
      </c>
      <c r="K325" s="88"/>
    </row>
    <row r="326" spans="1:11" ht="29.25" customHeight="1" x14ac:dyDescent="0.25">
      <c r="A326" s="98"/>
      <c r="B326" s="102" t="s">
        <v>348</v>
      </c>
      <c r="C326" s="142">
        <v>547.6</v>
      </c>
      <c r="D326" s="110" t="s">
        <v>499</v>
      </c>
      <c r="E326" s="21">
        <v>0</v>
      </c>
      <c r="F326" s="22">
        <v>100000</v>
      </c>
      <c r="G326" s="23">
        <f t="shared" si="8"/>
        <v>38529.135999999999</v>
      </c>
      <c r="H326" s="87">
        <v>70000</v>
      </c>
      <c r="I326" s="24" t="s">
        <v>13</v>
      </c>
      <c r="J326" s="111">
        <v>20006041970</v>
      </c>
      <c r="K326" s="88"/>
    </row>
    <row r="327" spans="1:11" ht="31.5" customHeight="1" x14ac:dyDescent="0.25">
      <c r="A327" s="98"/>
      <c r="B327" s="102" t="s">
        <v>349</v>
      </c>
      <c r="C327" s="145">
        <v>460</v>
      </c>
      <c r="D327" s="110" t="s">
        <v>499</v>
      </c>
      <c r="E327" s="63">
        <v>0</v>
      </c>
      <c r="F327" s="22">
        <v>100000</v>
      </c>
      <c r="G327" s="23">
        <f t="shared" si="8"/>
        <v>32365.599999999999</v>
      </c>
      <c r="H327" s="87">
        <v>70000</v>
      </c>
      <c r="I327" s="24" t="s">
        <v>13</v>
      </c>
      <c r="J327" s="111">
        <v>20006041970</v>
      </c>
      <c r="K327" s="88"/>
    </row>
    <row r="328" spans="1:11" ht="28.5" customHeight="1" x14ac:dyDescent="0.25">
      <c r="A328" s="98"/>
      <c r="B328" s="102" t="s">
        <v>350</v>
      </c>
      <c r="C328" s="145">
        <v>918</v>
      </c>
      <c r="D328" s="110" t="s">
        <v>499</v>
      </c>
      <c r="E328" s="21">
        <v>0</v>
      </c>
      <c r="F328" s="22">
        <v>100000</v>
      </c>
      <c r="G328" s="23">
        <f t="shared" si="8"/>
        <v>64590.479999999996</v>
      </c>
      <c r="H328" s="87">
        <v>70000</v>
      </c>
      <c r="I328" s="24" t="s">
        <v>13</v>
      </c>
      <c r="J328" s="111">
        <v>20006041970</v>
      </c>
      <c r="K328" s="88"/>
    </row>
    <row r="329" spans="1:11" ht="30" customHeight="1" x14ac:dyDescent="0.25">
      <c r="A329" s="98"/>
      <c r="B329" s="102" t="s">
        <v>351</v>
      </c>
      <c r="C329" s="142">
        <v>170.4</v>
      </c>
      <c r="D329" s="110" t="s">
        <v>499</v>
      </c>
      <c r="E329" s="21">
        <v>0</v>
      </c>
      <c r="F329" s="22">
        <v>100000</v>
      </c>
      <c r="G329" s="23">
        <f t="shared" si="8"/>
        <v>11989.344000000001</v>
      </c>
      <c r="H329" s="87">
        <v>70000</v>
      </c>
      <c r="I329" s="24" t="s">
        <v>13</v>
      </c>
      <c r="J329" s="111">
        <v>20006041970</v>
      </c>
      <c r="K329" s="88"/>
    </row>
    <row r="330" spans="1:11" ht="28.5" customHeight="1" x14ac:dyDescent="0.25">
      <c r="A330" s="98"/>
      <c r="B330" s="102" t="s">
        <v>352</v>
      </c>
      <c r="C330" s="142">
        <v>161.4</v>
      </c>
      <c r="D330" s="110" t="s">
        <v>499</v>
      </c>
      <c r="E330" s="21">
        <v>0</v>
      </c>
      <c r="F330" s="22">
        <v>100000</v>
      </c>
      <c r="G330" s="23">
        <f t="shared" si="8"/>
        <v>11356.104000000001</v>
      </c>
      <c r="H330" s="87">
        <v>70000</v>
      </c>
      <c r="I330" s="24" t="s">
        <v>13</v>
      </c>
      <c r="J330" s="111">
        <v>20006041970</v>
      </c>
      <c r="K330" s="88"/>
    </row>
    <row r="331" spans="1:11" ht="29.25" customHeight="1" x14ac:dyDescent="0.25">
      <c r="A331" s="98"/>
      <c r="B331" s="102" t="s">
        <v>353</v>
      </c>
      <c r="C331" s="142">
        <v>307.39999999999998</v>
      </c>
      <c r="D331" s="110" t="s">
        <v>499</v>
      </c>
      <c r="E331" s="21">
        <v>0</v>
      </c>
      <c r="F331" s="22">
        <v>100000</v>
      </c>
      <c r="G331" s="23">
        <f t="shared" si="8"/>
        <v>21628.663999999997</v>
      </c>
      <c r="H331" s="87">
        <v>70000</v>
      </c>
      <c r="I331" s="24" t="s">
        <v>13</v>
      </c>
      <c r="J331" s="111">
        <v>20006041970</v>
      </c>
      <c r="K331" s="88"/>
    </row>
    <row r="332" spans="1:11" ht="26.25" customHeight="1" x14ac:dyDescent="0.25">
      <c r="A332" s="98"/>
      <c r="B332" s="102" t="s">
        <v>354</v>
      </c>
      <c r="C332" s="145">
        <v>90</v>
      </c>
      <c r="D332" s="110" t="s">
        <v>499</v>
      </c>
      <c r="E332" s="21">
        <v>0</v>
      </c>
      <c r="F332" s="22">
        <v>100000</v>
      </c>
      <c r="G332" s="23">
        <f t="shared" si="8"/>
        <v>6332.4</v>
      </c>
      <c r="H332" s="87">
        <v>70000</v>
      </c>
      <c r="I332" s="24" t="s">
        <v>13</v>
      </c>
      <c r="J332" s="111">
        <v>20006041970</v>
      </c>
      <c r="K332" s="88"/>
    </row>
    <row r="333" spans="1:11" ht="30" customHeight="1" x14ac:dyDescent="0.25">
      <c r="A333" s="98"/>
      <c r="B333" s="102" t="s">
        <v>355</v>
      </c>
      <c r="C333" s="142">
        <v>262.5</v>
      </c>
      <c r="D333" s="110" t="s">
        <v>499</v>
      </c>
      <c r="E333" s="21">
        <v>0</v>
      </c>
      <c r="F333" s="22">
        <v>100000</v>
      </c>
      <c r="G333" s="23">
        <f t="shared" si="8"/>
        <v>18469.5</v>
      </c>
      <c r="H333" s="87">
        <v>70000</v>
      </c>
      <c r="I333" s="24" t="s">
        <v>13</v>
      </c>
      <c r="J333" s="111">
        <v>20006041970</v>
      </c>
      <c r="K333" s="88"/>
    </row>
    <row r="334" spans="1:11" ht="28.5" customHeight="1" x14ac:dyDescent="0.25">
      <c r="A334" s="98"/>
      <c r="B334" s="102" t="s">
        <v>356</v>
      </c>
      <c r="C334" s="142">
        <v>61.7</v>
      </c>
      <c r="D334" s="110" t="s">
        <v>499</v>
      </c>
      <c r="E334" s="21">
        <v>0</v>
      </c>
      <c r="F334" s="22">
        <v>100000</v>
      </c>
      <c r="G334" s="23">
        <f t="shared" si="8"/>
        <v>4341.2120000000004</v>
      </c>
      <c r="H334" s="87">
        <v>70000</v>
      </c>
      <c r="I334" s="24" t="s">
        <v>13</v>
      </c>
      <c r="J334" s="111">
        <v>20006041970</v>
      </c>
      <c r="K334" s="88"/>
    </row>
    <row r="335" spans="1:11" ht="27.75" customHeight="1" x14ac:dyDescent="0.25">
      <c r="A335" s="98"/>
      <c r="B335" s="102" t="s">
        <v>357</v>
      </c>
      <c r="C335" s="142">
        <v>283.60000000000002</v>
      </c>
      <c r="D335" s="110" t="s">
        <v>499</v>
      </c>
      <c r="E335" s="21">
        <v>0</v>
      </c>
      <c r="F335" s="22">
        <v>100000</v>
      </c>
      <c r="G335" s="23">
        <f t="shared" si="8"/>
        <v>19954.096000000001</v>
      </c>
      <c r="H335" s="87">
        <v>70000</v>
      </c>
      <c r="I335" s="24" t="s">
        <v>13</v>
      </c>
      <c r="J335" s="111">
        <v>20006041970</v>
      </c>
      <c r="K335" s="88"/>
    </row>
    <row r="336" spans="1:11" ht="28.5" customHeight="1" x14ac:dyDescent="0.25">
      <c r="A336" s="98"/>
      <c r="B336" s="102" t="s">
        <v>358</v>
      </c>
      <c r="C336" s="146">
        <v>280.93</v>
      </c>
      <c r="D336" s="110" t="s">
        <v>499</v>
      </c>
      <c r="E336" s="21">
        <v>0</v>
      </c>
      <c r="F336" s="22">
        <v>100000</v>
      </c>
      <c r="G336" s="23">
        <f t="shared" si="8"/>
        <v>19766.234800000002</v>
      </c>
      <c r="H336" s="87">
        <v>70000</v>
      </c>
      <c r="I336" s="24" t="s">
        <v>13</v>
      </c>
      <c r="J336" s="111">
        <v>20006041970</v>
      </c>
      <c r="K336" s="88"/>
    </row>
    <row r="337" spans="1:11" ht="28.5" customHeight="1" x14ac:dyDescent="0.25">
      <c r="A337" s="98"/>
      <c r="B337" s="102" t="s">
        <v>359</v>
      </c>
      <c r="C337" s="142">
        <v>56.5</v>
      </c>
      <c r="D337" s="110" t="s">
        <v>499</v>
      </c>
      <c r="E337" s="21">
        <v>0</v>
      </c>
      <c r="F337" s="22">
        <v>100000</v>
      </c>
      <c r="G337" s="23">
        <f t="shared" si="8"/>
        <v>3975.34</v>
      </c>
      <c r="H337" s="87">
        <v>70000</v>
      </c>
      <c r="I337" s="24" t="s">
        <v>13</v>
      </c>
      <c r="J337" s="111">
        <v>20006041970</v>
      </c>
      <c r="K337" s="88"/>
    </row>
    <row r="338" spans="1:11" ht="27" customHeight="1" x14ac:dyDescent="0.25">
      <c r="A338" s="98"/>
      <c r="B338" s="102" t="s">
        <v>360</v>
      </c>
      <c r="C338" s="145">
        <v>313</v>
      </c>
      <c r="D338" s="110" t="s">
        <v>499</v>
      </c>
      <c r="E338" s="21">
        <v>0</v>
      </c>
      <c r="F338" s="22">
        <v>100000</v>
      </c>
      <c r="G338" s="23">
        <f t="shared" si="8"/>
        <v>22022.68</v>
      </c>
      <c r="H338" s="87">
        <v>70000</v>
      </c>
      <c r="I338" s="24" t="s">
        <v>13</v>
      </c>
      <c r="J338" s="111">
        <v>20006041970</v>
      </c>
      <c r="K338" s="88"/>
    </row>
    <row r="339" spans="1:11" ht="28.5" customHeight="1" x14ac:dyDescent="0.25">
      <c r="A339" s="98"/>
      <c r="B339" s="102" t="s">
        <v>361</v>
      </c>
      <c r="C339" s="142">
        <v>193.4</v>
      </c>
      <c r="D339" s="110" t="s">
        <v>499</v>
      </c>
      <c r="E339" s="21">
        <v>0</v>
      </c>
      <c r="F339" s="22">
        <v>100000</v>
      </c>
      <c r="G339" s="23">
        <f t="shared" si="8"/>
        <v>13607.624</v>
      </c>
      <c r="H339" s="87">
        <v>70000</v>
      </c>
      <c r="I339" s="24" t="s">
        <v>13</v>
      </c>
      <c r="J339" s="111">
        <v>20006041970</v>
      </c>
      <c r="K339" s="88"/>
    </row>
    <row r="340" spans="1:11" ht="28.5" customHeight="1" x14ac:dyDescent="0.25">
      <c r="A340" s="98"/>
      <c r="B340" s="102" t="s">
        <v>362</v>
      </c>
      <c r="C340" s="142">
        <v>486.2</v>
      </c>
      <c r="D340" s="110" t="s">
        <v>499</v>
      </c>
      <c r="E340" s="21">
        <v>0</v>
      </c>
      <c r="F340" s="22">
        <v>100000</v>
      </c>
      <c r="G340" s="23">
        <f t="shared" si="8"/>
        <v>34209.031999999999</v>
      </c>
      <c r="H340" s="87">
        <v>70000</v>
      </c>
      <c r="I340" s="24" t="s">
        <v>13</v>
      </c>
      <c r="J340" s="111">
        <v>20006041970</v>
      </c>
      <c r="K340" s="88"/>
    </row>
    <row r="341" spans="1:11" ht="30" customHeight="1" x14ac:dyDescent="0.25">
      <c r="A341" s="98"/>
      <c r="B341" s="102" t="s">
        <v>363</v>
      </c>
      <c r="C341" s="142">
        <v>496.8</v>
      </c>
      <c r="D341" s="110" t="s">
        <v>499</v>
      </c>
      <c r="E341" s="21">
        <v>0</v>
      </c>
      <c r="F341" s="22">
        <v>100000</v>
      </c>
      <c r="G341" s="23">
        <f t="shared" si="8"/>
        <v>34954.847999999998</v>
      </c>
      <c r="H341" s="87">
        <v>70000</v>
      </c>
      <c r="I341" s="24" t="s">
        <v>13</v>
      </c>
      <c r="J341" s="111">
        <v>20006041970</v>
      </c>
      <c r="K341" s="88"/>
    </row>
    <row r="342" spans="1:11" ht="28.5" customHeight="1" x14ac:dyDescent="0.25">
      <c r="A342" s="98"/>
      <c r="B342" s="102" t="s">
        <v>364</v>
      </c>
      <c r="C342" s="142">
        <v>242.2</v>
      </c>
      <c r="D342" s="110" t="s">
        <v>499</v>
      </c>
      <c r="E342" s="21">
        <v>0</v>
      </c>
      <c r="F342" s="22">
        <v>100000</v>
      </c>
      <c r="G342" s="23">
        <f t="shared" si="8"/>
        <v>17041.191999999999</v>
      </c>
      <c r="H342" s="87">
        <v>70000</v>
      </c>
      <c r="I342" s="24" t="s">
        <v>13</v>
      </c>
      <c r="J342" s="111">
        <v>20006041970</v>
      </c>
      <c r="K342" s="88"/>
    </row>
    <row r="343" spans="1:11" ht="29.25" customHeight="1" x14ac:dyDescent="0.25">
      <c r="A343" s="98"/>
      <c r="B343" s="102" t="s">
        <v>365</v>
      </c>
      <c r="C343" s="142">
        <v>60.4</v>
      </c>
      <c r="D343" s="110" t="s">
        <v>499</v>
      </c>
      <c r="E343" s="21">
        <v>0</v>
      </c>
      <c r="F343" s="22">
        <v>100000</v>
      </c>
      <c r="G343" s="23">
        <f t="shared" si="8"/>
        <v>4249.7439999999997</v>
      </c>
      <c r="H343" s="87">
        <v>70000</v>
      </c>
      <c r="I343" s="24" t="s">
        <v>13</v>
      </c>
      <c r="J343" s="111">
        <v>20006041970</v>
      </c>
      <c r="K343" s="88"/>
    </row>
    <row r="344" spans="1:11" ht="29.25" customHeight="1" x14ac:dyDescent="0.25">
      <c r="A344" s="98"/>
      <c r="B344" s="102" t="s">
        <v>366</v>
      </c>
      <c r="C344" s="142">
        <v>216.7</v>
      </c>
      <c r="D344" s="110" t="s">
        <v>499</v>
      </c>
      <c r="E344" s="21">
        <v>0</v>
      </c>
      <c r="F344" s="22">
        <v>100000</v>
      </c>
      <c r="G344" s="23">
        <f t="shared" si="8"/>
        <v>15247.011999999999</v>
      </c>
      <c r="H344" s="87">
        <v>70000</v>
      </c>
      <c r="I344" s="24" t="s">
        <v>13</v>
      </c>
      <c r="J344" s="111">
        <v>20006041970</v>
      </c>
      <c r="K344" s="88"/>
    </row>
    <row r="345" spans="1:11" ht="27.75" customHeight="1" x14ac:dyDescent="0.25">
      <c r="A345" s="98"/>
      <c r="B345" s="102" t="s">
        <v>367</v>
      </c>
      <c r="C345" s="142">
        <v>362.4</v>
      </c>
      <c r="D345" s="110" t="s">
        <v>499</v>
      </c>
      <c r="E345" s="21">
        <v>0</v>
      </c>
      <c r="F345" s="22">
        <v>100000</v>
      </c>
      <c r="G345" s="23">
        <f t="shared" si="8"/>
        <v>25498.464</v>
      </c>
      <c r="H345" s="87">
        <v>70000</v>
      </c>
      <c r="I345" s="24" t="s">
        <v>13</v>
      </c>
      <c r="J345" s="111">
        <v>20006041970</v>
      </c>
      <c r="K345" s="88"/>
    </row>
    <row r="346" spans="1:11" ht="29.25" customHeight="1" x14ac:dyDescent="0.25">
      <c r="A346" s="98"/>
      <c r="B346" s="102" t="s">
        <v>368</v>
      </c>
      <c r="C346" s="142">
        <v>80.7</v>
      </c>
      <c r="D346" s="110" t="s">
        <v>499</v>
      </c>
      <c r="E346" s="21">
        <v>0</v>
      </c>
      <c r="F346" s="22">
        <v>100000</v>
      </c>
      <c r="G346" s="23">
        <f t="shared" si="8"/>
        <v>5678.0520000000006</v>
      </c>
      <c r="H346" s="87">
        <v>70000</v>
      </c>
      <c r="I346" s="24" t="s">
        <v>13</v>
      </c>
      <c r="J346" s="111">
        <v>20006041970</v>
      </c>
      <c r="K346" s="88"/>
    </row>
    <row r="347" spans="1:11" ht="27.75" customHeight="1" x14ac:dyDescent="0.25">
      <c r="A347" s="98"/>
      <c r="B347" s="102" t="s">
        <v>369</v>
      </c>
      <c r="C347" s="142">
        <v>90.4</v>
      </c>
      <c r="D347" s="110" t="s">
        <v>499</v>
      </c>
      <c r="E347" s="21">
        <v>0</v>
      </c>
      <c r="F347" s="22">
        <v>100000</v>
      </c>
      <c r="G347" s="23">
        <f t="shared" si="8"/>
        <v>6360.5440000000008</v>
      </c>
      <c r="H347" s="87">
        <v>70000</v>
      </c>
      <c r="I347" s="24" t="s">
        <v>13</v>
      </c>
      <c r="J347" s="111">
        <v>20006041970</v>
      </c>
      <c r="K347" s="88"/>
    </row>
    <row r="348" spans="1:11" ht="27" customHeight="1" x14ac:dyDescent="0.25">
      <c r="A348" s="98"/>
      <c r="B348" s="102" t="s">
        <v>370</v>
      </c>
      <c r="C348" s="142">
        <v>129.69999999999999</v>
      </c>
      <c r="D348" s="110" t="s">
        <v>499</v>
      </c>
      <c r="E348" s="21">
        <v>0</v>
      </c>
      <c r="F348" s="22">
        <v>100000</v>
      </c>
      <c r="G348" s="23">
        <f t="shared" si="8"/>
        <v>9125.6919999999991</v>
      </c>
      <c r="H348" s="87">
        <v>70000</v>
      </c>
      <c r="I348" s="24" t="s">
        <v>13</v>
      </c>
      <c r="J348" s="111">
        <v>20006041970</v>
      </c>
      <c r="K348" s="88"/>
    </row>
    <row r="349" spans="1:11" ht="28.5" customHeight="1" x14ac:dyDescent="0.25">
      <c r="A349" s="98"/>
      <c r="B349" s="102" t="s">
        <v>371</v>
      </c>
      <c r="C349" s="142">
        <v>22.3</v>
      </c>
      <c r="D349" s="110" t="s">
        <v>499</v>
      </c>
      <c r="E349" s="21">
        <v>0</v>
      </c>
      <c r="F349" s="22">
        <v>100000</v>
      </c>
      <c r="G349" s="23">
        <f t="shared" si="8"/>
        <v>1569.028</v>
      </c>
      <c r="H349" s="87">
        <v>70000</v>
      </c>
      <c r="I349" s="24" t="s">
        <v>13</v>
      </c>
      <c r="J349" s="111">
        <v>20006041970</v>
      </c>
      <c r="K349" s="88"/>
    </row>
    <row r="350" spans="1:11" ht="30" customHeight="1" x14ac:dyDescent="0.25">
      <c r="A350" s="98"/>
      <c r="B350" s="102" t="s">
        <v>372</v>
      </c>
      <c r="C350" s="142">
        <v>53.5</v>
      </c>
      <c r="D350" s="110" t="s">
        <v>499</v>
      </c>
      <c r="E350" s="21">
        <v>0</v>
      </c>
      <c r="F350" s="22">
        <v>100000</v>
      </c>
      <c r="G350" s="23">
        <f t="shared" si="8"/>
        <v>3764.2599999999998</v>
      </c>
      <c r="H350" s="87">
        <v>70000</v>
      </c>
      <c r="I350" s="24" t="s">
        <v>13</v>
      </c>
      <c r="J350" s="111">
        <v>20006041970</v>
      </c>
      <c r="K350" s="88"/>
    </row>
    <row r="351" spans="1:11" ht="28.5" customHeight="1" x14ac:dyDescent="0.25">
      <c r="A351" s="98"/>
      <c r="B351" s="102" t="s">
        <v>373</v>
      </c>
      <c r="C351" s="142">
        <v>47.4</v>
      </c>
      <c r="D351" s="110" t="s">
        <v>499</v>
      </c>
      <c r="E351" s="21">
        <v>0</v>
      </c>
      <c r="F351" s="22">
        <v>100000</v>
      </c>
      <c r="G351" s="23">
        <f t="shared" si="8"/>
        <v>3335.0639999999999</v>
      </c>
      <c r="H351" s="87">
        <v>70000</v>
      </c>
      <c r="I351" s="24" t="s">
        <v>13</v>
      </c>
      <c r="J351" s="111">
        <v>20006041970</v>
      </c>
      <c r="K351" s="88"/>
    </row>
    <row r="352" spans="1:11" ht="30.75" customHeight="1" x14ac:dyDescent="0.25">
      <c r="A352" s="98"/>
      <c r="B352" s="102" t="s">
        <v>374</v>
      </c>
      <c r="C352" s="142">
        <v>195.5</v>
      </c>
      <c r="D352" s="110" t="s">
        <v>499</v>
      </c>
      <c r="E352" s="21">
        <v>0</v>
      </c>
      <c r="F352" s="22">
        <v>100000</v>
      </c>
      <c r="G352" s="23">
        <f t="shared" si="8"/>
        <v>13755.38</v>
      </c>
      <c r="H352" s="87">
        <v>70000</v>
      </c>
      <c r="I352" s="24" t="s">
        <v>13</v>
      </c>
      <c r="J352" s="111">
        <v>20006041970</v>
      </c>
      <c r="K352" s="88"/>
    </row>
    <row r="353" spans="1:11" ht="29.25" customHeight="1" x14ac:dyDescent="0.25">
      <c r="A353" s="98"/>
      <c r="B353" s="102" t="s">
        <v>375</v>
      </c>
      <c r="C353" s="142">
        <v>58.1</v>
      </c>
      <c r="D353" s="110" t="s">
        <v>499</v>
      </c>
      <c r="E353" s="21">
        <v>0</v>
      </c>
      <c r="F353" s="22">
        <v>100000</v>
      </c>
      <c r="G353" s="23">
        <f t="shared" si="8"/>
        <v>4087.9160000000002</v>
      </c>
      <c r="H353" s="87">
        <v>70000</v>
      </c>
      <c r="I353" s="24" t="s">
        <v>13</v>
      </c>
      <c r="J353" s="111">
        <v>20006041970</v>
      </c>
      <c r="K353" s="88"/>
    </row>
    <row r="354" spans="1:11" ht="30.75" customHeight="1" x14ac:dyDescent="0.25">
      <c r="A354" s="98"/>
      <c r="B354" s="102" t="s">
        <v>376</v>
      </c>
      <c r="C354" s="142">
        <v>279.7</v>
      </c>
      <c r="D354" s="110" t="s">
        <v>499</v>
      </c>
      <c r="E354" s="21">
        <v>0</v>
      </c>
      <c r="F354" s="22">
        <v>100000</v>
      </c>
      <c r="G354" s="23">
        <f t="shared" si="8"/>
        <v>19679.691999999999</v>
      </c>
      <c r="H354" s="87">
        <v>70000</v>
      </c>
      <c r="I354" s="24" t="s">
        <v>13</v>
      </c>
      <c r="J354" s="111">
        <v>20006041970</v>
      </c>
      <c r="K354" s="88"/>
    </row>
    <row r="355" spans="1:11" ht="26.25" customHeight="1" x14ac:dyDescent="0.25">
      <c r="A355" s="98"/>
      <c r="B355" s="102" t="s">
        <v>377</v>
      </c>
      <c r="C355" s="142">
        <v>85.7</v>
      </c>
      <c r="D355" s="110" t="s">
        <v>499</v>
      </c>
      <c r="E355" s="21">
        <v>0</v>
      </c>
      <c r="F355" s="22">
        <v>100000</v>
      </c>
      <c r="G355" s="23">
        <f t="shared" si="8"/>
        <v>6029.8519999999999</v>
      </c>
      <c r="H355" s="87">
        <v>70000</v>
      </c>
      <c r="I355" s="24" t="s">
        <v>13</v>
      </c>
      <c r="J355" s="111">
        <v>20006041970</v>
      </c>
      <c r="K355" s="88"/>
    </row>
    <row r="356" spans="1:11" ht="29.25" customHeight="1" x14ac:dyDescent="0.25">
      <c r="A356" s="98"/>
      <c r="B356" s="102" t="s">
        <v>378</v>
      </c>
      <c r="C356" s="142">
        <v>401.8</v>
      </c>
      <c r="D356" s="110" t="s">
        <v>499</v>
      </c>
      <c r="E356" s="21">
        <v>0</v>
      </c>
      <c r="F356" s="22">
        <v>100000</v>
      </c>
      <c r="G356" s="23">
        <f t="shared" si="8"/>
        <v>28270.648000000001</v>
      </c>
      <c r="H356" s="87">
        <v>70000</v>
      </c>
      <c r="I356" s="24" t="s">
        <v>13</v>
      </c>
      <c r="J356" s="111">
        <v>20006041970</v>
      </c>
      <c r="K356" s="88"/>
    </row>
    <row r="357" spans="1:11" ht="27.75" customHeight="1" x14ac:dyDescent="0.25">
      <c r="A357" s="98"/>
      <c r="B357" s="102" t="s">
        <v>379</v>
      </c>
      <c r="C357" s="142">
        <v>99.5</v>
      </c>
      <c r="D357" s="110" t="s">
        <v>499</v>
      </c>
      <c r="E357" s="21">
        <v>0</v>
      </c>
      <c r="F357" s="22">
        <v>100000</v>
      </c>
      <c r="G357" s="23">
        <f t="shared" si="8"/>
        <v>7000.82</v>
      </c>
      <c r="H357" s="87">
        <v>70000</v>
      </c>
      <c r="I357" s="24" t="s">
        <v>13</v>
      </c>
      <c r="J357" s="111">
        <v>20006041970</v>
      </c>
      <c r="K357" s="88"/>
    </row>
    <row r="358" spans="1:11" ht="27.75" customHeight="1" x14ac:dyDescent="0.25">
      <c r="A358" s="98"/>
      <c r="B358" s="102" t="s">
        <v>380</v>
      </c>
      <c r="C358" s="142">
        <v>31.5</v>
      </c>
      <c r="D358" s="110" t="s">
        <v>499</v>
      </c>
      <c r="E358" s="21">
        <v>0</v>
      </c>
      <c r="F358" s="22">
        <v>100000</v>
      </c>
      <c r="G358" s="23">
        <f t="shared" si="8"/>
        <v>2216.34</v>
      </c>
      <c r="H358" s="87">
        <v>70000</v>
      </c>
      <c r="I358" s="24" t="s">
        <v>13</v>
      </c>
      <c r="J358" s="111">
        <v>20006041970</v>
      </c>
      <c r="K358" s="88"/>
    </row>
    <row r="359" spans="1:11" ht="27.75" customHeight="1" x14ac:dyDescent="0.25">
      <c r="A359" s="98"/>
      <c r="B359" s="102" t="s">
        <v>381</v>
      </c>
      <c r="C359" s="145">
        <v>44</v>
      </c>
      <c r="D359" s="110" t="s">
        <v>499</v>
      </c>
      <c r="E359" s="21">
        <v>0</v>
      </c>
      <c r="F359" s="22">
        <v>100000</v>
      </c>
      <c r="G359" s="23">
        <f t="shared" si="8"/>
        <v>3095.84</v>
      </c>
      <c r="H359" s="87">
        <v>70000</v>
      </c>
      <c r="I359" s="24" t="s">
        <v>13</v>
      </c>
      <c r="J359" s="111">
        <v>20006041970</v>
      </c>
      <c r="K359" s="88"/>
    </row>
    <row r="360" spans="1:11" ht="28.5" customHeight="1" x14ac:dyDescent="0.25">
      <c r="A360" s="98"/>
      <c r="B360" s="102" t="s">
        <v>382</v>
      </c>
      <c r="C360" s="142">
        <v>211.6</v>
      </c>
      <c r="D360" s="110" t="s">
        <v>499</v>
      </c>
      <c r="E360" s="21">
        <v>0</v>
      </c>
      <c r="F360" s="22">
        <v>100000</v>
      </c>
      <c r="G360" s="23">
        <f t="shared" si="8"/>
        <v>14888.175999999999</v>
      </c>
      <c r="H360" s="87">
        <v>70000</v>
      </c>
      <c r="I360" s="24" t="s">
        <v>13</v>
      </c>
      <c r="J360" s="111">
        <v>20006041970</v>
      </c>
      <c r="K360" s="88"/>
    </row>
    <row r="361" spans="1:11" ht="28.5" customHeight="1" x14ac:dyDescent="0.25">
      <c r="A361" s="98"/>
      <c r="B361" s="102" t="s">
        <v>383</v>
      </c>
      <c r="C361" s="145">
        <v>135</v>
      </c>
      <c r="D361" s="110" t="s">
        <v>499</v>
      </c>
      <c r="E361" s="21">
        <v>0</v>
      </c>
      <c r="F361" s="22">
        <v>100000</v>
      </c>
      <c r="G361" s="23">
        <f t="shared" si="8"/>
        <v>9498.6</v>
      </c>
      <c r="H361" s="87">
        <v>70000</v>
      </c>
      <c r="I361" s="24" t="s">
        <v>13</v>
      </c>
      <c r="J361" s="111">
        <v>20006041970</v>
      </c>
      <c r="K361" s="88"/>
    </row>
    <row r="362" spans="1:11" ht="29.25" customHeight="1" x14ac:dyDescent="0.25">
      <c r="A362" s="98"/>
      <c r="B362" s="102" t="s">
        <v>384</v>
      </c>
      <c r="C362" s="142">
        <v>116.5</v>
      </c>
      <c r="D362" s="110" t="s">
        <v>499</v>
      </c>
      <c r="E362" s="21">
        <v>0</v>
      </c>
      <c r="F362" s="22">
        <v>100000</v>
      </c>
      <c r="G362" s="23">
        <f t="shared" si="8"/>
        <v>8196.94</v>
      </c>
      <c r="H362" s="87">
        <v>70000</v>
      </c>
      <c r="I362" s="24" t="s">
        <v>13</v>
      </c>
      <c r="J362" s="111">
        <v>20006041970</v>
      </c>
      <c r="K362" s="88"/>
    </row>
    <row r="363" spans="1:11" ht="29.25" customHeight="1" x14ac:dyDescent="0.25">
      <c r="A363" s="98"/>
      <c r="B363" s="102" t="s">
        <v>385</v>
      </c>
      <c r="C363" s="145">
        <v>140</v>
      </c>
      <c r="D363" s="110" t="s">
        <v>499</v>
      </c>
      <c r="E363" s="21">
        <v>0</v>
      </c>
      <c r="F363" s="22">
        <v>100000</v>
      </c>
      <c r="G363" s="23">
        <f t="shared" si="8"/>
        <v>9850.4</v>
      </c>
      <c r="H363" s="87">
        <v>70000</v>
      </c>
      <c r="I363" s="24" t="s">
        <v>13</v>
      </c>
      <c r="J363" s="111">
        <v>20006041970</v>
      </c>
      <c r="K363" s="88"/>
    </row>
    <row r="364" spans="1:11" ht="30" customHeight="1" x14ac:dyDescent="0.25">
      <c r="A364" s="98"/>
      <c r="B364" s="102" t="s">
        <v>386</v>
      </c>
      <c r="C364" s="146">
        <v>82.45</v>
      </c>
      <c r="D364" s="110" t="s">
        <v>499</v>
      </c>
      <c r="E364" s="21">
        <v>0</v>
      </c>
      <c r="F364" s="22">
        <v>100000</v>
      </c>
      <c r="G364" s="23">
        <f t="shared" si="8"/>
        <v>5801.1819999999998</v>
      </c>
      <c r="H364" s="87">
        <v>70000</v>
      </c>
      <c r="I364" s="24" t="s">
        <v>13</v>
      </c>
      <c r="J364" s="111">
        <v>20006041970</v>
      </c>
      <c r="K364" s="88"/>
    </row>
    <row r="365" spans="1:11" ht="36.75" customHeight="1" x14ac:dyDescent="0.25">
      <c r="A365" s="155"/>
      <c r="B365" s="155" t="s">
        <v>387</v>
      </c>
      <c r="C365" s="60"/>
      <c r="D365" s="60"/>
      <c r="E365" s="60"/>
      <c r="F365" s="60"/>
      <c r="G365" s="64"/>
      <c r="H365" s="97">
        <v>3521897.04</v>
      </c>
      <c r="I365" s="65"/>
      <c r="J365" s="65"/>
      <c r="K365" s="88"/>
    </row>
    <row r="366" spans="1:11" ht="29.25" customHeight="1" x14ac:dyDescent="0.25">
      <c r="A366" s="103"/>
      <c r="B366" s="104" t="s">
        <v>388</v>
      </c>
      <c r="C366" s="145">
        <v>594</v>
      </c>
      <c r="D366" s="110" t="s">
        <v>499</v>
      </c>
      <c r="E366" s="21">
        <v>0</v>
      </c>
      <c r="F366" s="22">
        <v>100000</v>
      </c>
      <c r="G366" s="23">
        <f t="shared" ref="G366:G402" si="9">C366*70.36+E366*100000</f>
        <v>41793.839999999997</v>
      </c>
      <c r="H366" s="87">
        <v>70000</v>
      </c>
      <c r="I366" s="24" t="s">
        <v>13</v>
      </c>
      <c r="J366" s="111">
        <v>20006041970</v>
      </c>
      <c r="K366" s="88"/>
    </row>
    <row r="367" spans="1:11" ht="29.25" customHeight="1" x14ac:dyDescent="0.25">
      <c r="A367" s="103"/>
      <c r="B367" s="104" t="s">
        <v>389</v>
      </c>
      <c r="C367" s="145">
        <v>871</v>
      </c>
      <c r="D367" s="110" t="s">
        <v>499</v>
      </c>
      <c r="E367" s="21">
        <v>0</v>
      </c>
      <c r="F367" s="22">
        <v>100000</v>
      </c>
      <c r="G367" s="23">
        <f t="shared" si="9"/>
        <v>61283.56</v>
      </c>
      <c r="H367" s="87">
        <v>70000</v>
      </c>
      <c r="I367" s="24" t="s">
        <v>13</v>
      </c>
      <c r="J367" s="111">
        <v>20006041970</v>
      </c>
      <c r="K367" s="88"/>
    </row>
    <row r="368" spans="1:11" ht="27" customHeight="1" x14ac:dyDescent="0.25">
      <c r="A368" s="103"/>
      <c r="B368" s="104" t="s">
        <v>390</v>
      </c>
      <c r="C368" s="145">
        <v>648.4</v>
      </c>
      <c r="D368" s="110" t="s">
        <v>499</v>
      </c>
      <c r="E368" s="21">
        <v>0</v>
      </c>
      <c r="F368" s="22">
        <v>100000</v>
      </c>
      <c r="G368" s="23">
        <f t="shared" si="9"/>
        <v>45621.423999999999</v>
      </c>
      <c r="H368" s="87">
        <v>70000</v>
      </c>
      <c r="I368" s="24" t="s">
        <v>13</v>
      </c>
      <c r="J368" s="111">
        <v>20006041970</v>
      </c>
      <c r="K368" s="88"/>
    </row>
    <row r="369" spans="1:11" ht="28.5" customHeight="1" x14ac:dyDescent="0.25">
      <c r="A369" s="103"/>
      <c r="B369" s="104" t="s">
        <v>391</v>
      </c>
      <c r="C369" s="145">
        <v>426.6</v>
      </c>
      <c r="D369" s="110" t="s">
        <v>499</v>
      </c>
      <c r="E369" s="21">
        <v>0</v>
      </c>
      <c r="F369" s="22">
        <v>100000</v>
      </c>
      <c r="G369" s="23">
        <f t="shared" si="9"/>
        <v>30015.576000000001</v>
      </c>
      <c r="H369" s="87">
        <v>70000</v>
      </c>
      <c r="I369" s="24" t="s">
        <v>13</v>
      </c>
      <c r="J369" s="111">
        <v>20006041970</v>
      </c>
      <c r="K369" s="88"/>
    </row>
    <row r="370" spans="1:11" ht="26.25" customHeight="1" x14ac:dyDescent="0.25">
      <c r="A370" s="103"/>
      <c r="B370" s="104" t="s">
        <v>392</v>
      </c>
      <c r="C370" s="145">
        <v>511.2</v>
      </c>
      <c r="D370" s="110" t="s">
        <v>499</v>
      </c>
      <c r="E370" s="21">
        <v>0</v>
      </c>
      <c r="F370" s="22">
        <v>100000</v>
      </c>
      <c r="G370" s="23">
        <f t="shared" si="9"/>
        <v>35968.031999999999</v>
      </c>
      <c r="H370" s="87">
        <v>70000</v>
      </c>
      <c r="I370" s="24" t="s">
        <v>13</v>
      </c>
      <c r="J370" s="111">
        <v>20006041970</v>
      </c>
      <c r="K370" s="88"/>
    </row>
    <row r="371" spans="1:11" ht="26.25" customHeight="1" x14ac:dyDescent="0.25">
      <c r="A371" s="103"/>
      <c r="B371" s="104" t="s">
        <v>393</v>
      </c>
      <c r="C371" s="145">
        <v>1051</v>
      </c>
      <c r="D371" s="110" t="s">
        <v>499</v>
      </c>
      <c r="E371" s="21">
        <v>0</v>
      </c>
      <c r="F371" s="22">
        <v>100000</v>
      </c>
      <c r="G371" s="23">
        <f t="shared" si="9"/>
        <v>73948.36</v>
      </c>
      <c r="H371" s="87">
        <v>73948.36</v>
      </c>
      <c r="I371" s="24" t="s">
        <v>13</v>
      </c>
      <c r="J371" s="111">
        <v>20006041970</v>
      </c>
      <c r="K371" s="88"/>
    </row>
    <row r="372" spans="1:11" ht="27" customHeight="1" x14ac:dyDescent="0.25">
      <c r="A372" s="103"/>
      <c r="B372" s="104" t="s">
        <v>394</v>
      </c>
      <c r="C372" s="145">
        <v>200</v>
      </c>
      <c r="D372" s="110" t="s">
        <v>499</v>
      </c>
      <c r="E372" s="21">
        <v>0</v>
      </c>
      <c r="F372" s="22">
        <v>100000</v>
      </c>
      <c r="G372" s="23">
        <f t="shared" si="9"/>
        <v>14072</v>
      </c>
      <c r="H372" s="87">
        <v>70000</v>
      </c>
      <c r="I372" s="24" t="s">
        <v>13</v>
      </c>
      <c r="J372" s="111">
        <v>20006041970</v>
      </c>
      <c r="K372" s="88"/>
    </row>
    <row r="373" spans="1:11" ht="27.75" customHeight="1" x14ac:dyDescent="0.25">
      <c r="A373" s="103"/>
      <c r="B373" s="104" t="s">
        <v>395</v>
      </c>
      <c r="C373" s="145">
        <v>427</v>
      </c>
      <c r="D373" s="110" t="s">
        <v>499</v>
      </c>
      <c r="E373" s="21">
        <v>0</v>
      </c>
      <c r="F373" s="22">
        <v>100000</v>
      </c>
      <c r="G373" s="23">
        <f t="shared" si="9"/>
        <v>30043.72</v>
      </c>
      <c r="H373" s="87">
        <v>70000</v>
      </c>
      <c r="I373" s="24" t="s">
        <v>13</v>
      </c>
      <c r="J373" s="111">
        <v>20006041970</v>
      </c>
      <c r="K373" s="88"/>
    </row>
    <row r="374" spans="1:11" ht="27.75" customHeight="1" x14ac:dyDescent="0.25">
      <c r="A374" s="103"/>
      <c r="B374" s="104" t="s">
        <v>396</v>
      </c>
      <c r="C374" s="145">
        <v>2500</v>
      </c>
      <c r="D374" s="110" t="s">
        <v>499</v>
      </c>
      <c r="E374" s="21">
        <v>0</v>
      </c>
      <c r="F374" s="22">
        <v>100000</v>
      </c>
      <c r="G374" s="23">
        <f t="shared" si="9"/>
        <v>175900</v>
      </c>
      <c r="H374" s="87">
        <v>175900</v>
      </c>
      <c r="I374" s="24" t="s">
        <v>13</v>
      </c>
      <c r="J374" s="111">
        <v>20006041970</v>
      </c>
      <c r="K374" s="88"/>
    </row>
    <row r="375" spans="1:11" ht="27.75" customHeight="1" x14ac:dyDescent="0.25">
      <c r="A375" s="103"/>
      <c r="B375" s="104" t="s">
        <v>397</v>
      </c>
      <c r="C375" s="145">
        <v>145</v>
      </c>
      <c r="D375" s="110" t="s">
        <v>499</v>
      </c>
      <c r="E375" s="21">
        <v>0</v>
      </c>
      <c r="F375" s="22">
        <v>100000</v>
      </c>
      <c r="G375" s="23">
        <f t="shared" si="9"/>
        <v>10202.200000000001</v>
      </c>
      <c r="H375" s="87">
        <v>70000</v>
      </c>
      <c r="I375" s="24" t="s">
        <v>13</v>
      </c>
      <c r="J375" s="111">
        <v>20006041970</v>
      </c>
      <c r="K375" s="88"/>
    </row>
    <row r="376" spans="1:11" ht="30" customHeight="1" x14ac:dyDescent="0.25">
      <c r="A376" s="103"/>
      <c r="B376" s="104" t="s">
        <v>398</v>
      </c>
      <c r="C376" s="145">
        <v>206</v>
      </c>
      <c r="D376" s="110" t="s">
        <v>499</v>
      </c>
      <c r="E376" s="21">
        <v>0</v>
      </c>
      <c r="F376" s="22">
        <v>100000</v>
      </c>
      <c r="G376" s="23">
        <f t="shared" si="9"/>
        <v>14494.16</v>
      </c>
      <c r="H376" s="87">
        <v>70000</v>
      </c>
      <c r="I376" s="24" t="s">
        <v>13</v>
      </c>
      <c r="J376" s="111">
        <v>20006041970</v>
      </c>
      <c r="K376" s="88"/>
    </row>
    <row r="377" spans="1:11" ht="29.25" customHeight="1" x14ac:dyDescent="0.25">
      <c r="A377" s="103"/>
      <c r="B377" s="104" t="s">
        <v>399</v>
      </c>
      <c r="C377" s="145">
        <v>826</v>
      </c>
      <c r="D377" s="110" t="s">
        <v>499</v>
      </c>
      <c r="E377" s="21">
        <v>0</v>
      </c>
      <c r="F377" s="22">
        <v>100000</v>
      </c>
      <c r="G377" s="23">
        <f t="shared" si="9"/>
        <v>58117.36</v>
      </c>
      <c r="H377" s="87">
        <v>70000</v>
      </c>
      <c r="I377" s="24" t="s">
        <v>13</v>
      </c>
      <c r="J377" s="111">
        <v>20006041970</v>
      </c>
      <c r="K377" s="88"/>
    </row>
    <row r="378" spans="1:11" ht="30" customHeight="1" x14ac:dyDescent="0.25">
      <c r="A378" s="103"/>
      <c r="B378" s="104" t="s">
        <v>400</v>
      </c>
      <c r="C378" s="145">
        <v>165</v>
      </c>
      <c r="D378" s="110" t="s">
        <v>499</v>
      </c>
      <c r="E378" s="21">
        <v>0</v>
      </c>
      <c r="F378" s="22">
        <v>100000</v>
      </c>
      <c r="G378" s="23">
        <f t="shared" si="9"/>
        <v>11609.4</v>
      </c>
      <c r="H378" s="87">
        <v>70000</v>
      </c>
      <c r="I378" s="24" t="s">
        <v>13</v>
      </c>
      <c r="J378" s="111">
        <v>20006041970</v>
      </c>
      <c r="K378" s="88"/>
    </row>
    <row r="379" spans="1:11" ht="29.25" customHeight="1" x14ac:dyDescent="0.25">
      <c r="A379" s="103"/>
      <c r="B379" s="104" t="s">
        <v>401</v>
      </c>
      <c r="C379" s="145">
        <v>1128</v>
      </c>
      <c r="D379" s="110" t="s">
        <v>499</v>
      </c>
      <c r="E379" s="21">
        <v>0</v>
      </c>
      <c r="F379" s="22">
        <v>100000</v>
      </c>
      <c r="G379" s="23">
        <f t="shared" si="9"/>
        <v>79366.080000000002</v>
      </c>
      <c r="H379" s="87">
        <v>79366.080000000002</v>
      </c>
      <c r="I379" s="24" t="s">
        <v>13</v>
      </c>
      <c r="J379" s="111">
        <v>20006041970</v>
      </c>
      <c r="K379" s="88"/>
    </row>
    <row r="380" spans="1:11" ht="30" customHeight="1" x14ac:dyDescent="0.25">
      <c r="A380" s="103"/>
      <c r="B380" s="104" t="s">
        <v>402</v>
      </c>
      <c r="C380" s="145">
        <v>322</v>
      </c>
      <c r="D380" s="110" t="s">
        <v>499</v>
      </c>
      <c r="E380" s="21">
        <v>0</v>
      </c>
      <c r="F380" s="22">
        <v>100000</v>
      </c>
      <c r="G380" s="23">
        <f t="shared" si="9"/>
        <v>22655.919999999998</v>
      </c>
      <c r="H380" s="87">
        <v>70000</v>
      </c>
      <c r="I380" s="24" t="s">
        <v>13</v>
      </c>
      <c r="J380" s="111">
        <v>20006041970</v>
      </c>
      <c r="K380" s="88"/>
    </row>
    <row r="381" spans="1:11" ht="30" customHeight="1" x14ac:dyDescent="0.25">
      <c r="A381" s="103"/>
      <c r="B381" s="104" t="s">
        <v>403</v>
      </c>
      <c r="C381" s="145">
        <v>934</v>
      </c>
      <c r="D381" s="110" t="s">
        <v>499</v>
      </c>
      <c r="E381" s="21">
        <v>0</v>
      </c>
      <c r="F381" s="22">
        <v>100000</v>
      </c>
      <c r="G381" s="23">
        <f t="shared" si="9"/>
        <v>65716.240000000005</v>
      </c>
      <c r="H381" s="87">
        <v>70000</v>
      </c>
      <c r="I381" s="24" t="s">
        <v>13</v>
      </c>
      <c r="J381" s="111">
        <v>20006041970</v>
      </c>
      <c r="K381" s="88"/>
    </row>
    <row r="382" spans="1:11" ht="29.25" customHeight="1" x14ac:dyDescent="0.25">
      <c r="A382" s="103"/>
      <c r="B382" s="104" t="s">
        <v>404</v>
      </c>
      <c r="C382" s="145">
        <v>444.1</v>
      </c>
      <c r="D382" s="110" t="s">
        <v>499</v>
      </c>
      <c r="E382" s="21">
        <v>0</v>
      </c>
      <c r="F382" s="22">
        <v>100000</v>
      </c>
      <c r="G382" s="23">
        <f t="shared" si="9"/>
        <v>31246.876</v>
      </c>
      <c r="H382" s="87">
        <v>70000</v>
      </c>
      <c r="I382" s="24" t="s">
        <v>13</v>
      </c>
      <c r="J382" s="111">
        <v>20006041970</v>
      </c>
      <c r="K382" s="88"/>
    </row>
    <row r="383" spans="1:11" ht="28.5" customHeight="1" x14ac:dyDescent="0.25">
      <c r="A383" s="103"/>
      <c r="B383" s="104" t="s">
        <v>405</v>
      </c>
      <c r="C383" s="145">
        <v>760.2</v>
      </c>
      <c r="D383" s="110" t="s">
        <v>499</v>
      </c>
      <c r="E383" s="21">
        <v>0</v>
      </c>
      <c r="F383" s="22">
        <v>100000</v>
      </c>
      <c r="G383" s="23">
        <f t="shared" si="9"/>
        <v>53487.672000000006</v>
      </c>
      <c r="H383" s="87">
        <v>70000</v>
      </c>
      <c r="I383" s="24" t="s">
        <v>13</v>
      </c>
      <c r="J383" s="111">
        <v>20006041970</v>
      </c>
      <c r="K383" s="88"/>
    </row>
    <row r="384" spans="1:11" ht="30" customHeight="1" x14ac:dyDescent="0.25">
      <c r="A384" s="103"/>
      <c r="B384" s="104" t="s">
        <v>406</v>
      </c>
      <c r="C384" s="145">
        <v>83</v>
      </c>
      <c r="D384" s="110" t="s">
        <v>499</v>
      </c>
      <c r="E384" s="21">
        <v>0</v>
      </c>
      <c r="F384" s="22">
        <v>100000</v>
      </c>
      <c r="G384" s="23">
        <f t="shared" si="9"/>
        <v>5839.88</v>
      </c>
      <c r="H384" s="87">
        <v>70000</v>
      </c>
      <c r="I384" s="24" t="s">
        <v>13</v>
      </c>
      <c r="J384" s="111">
        <v>20006041970</v>
      </c>
      <c r="K384" s="88"/>
    </row>
    <row r="385" spans="1:11" ht="29.25" customHeight="1" x14ac:dyDescent="0.25">
      <c r="A385" s="103"/>
      <c r="B385" s="104" t="s">
        <v>407</v>
      </c>
      <c r="C385" s="145">
        <v>119</v>
      </c>
      <c r="D385" s="110" t="s">
        <v>499</v>
      </c>
      <c r="E385" s="63">
        <v>0</v>
      </c>
      <c r="F385" s="22">
        <v>100000</v>
      </c>
      <c r="G385" s="23">
        <f t="shared" si="9"/>
        <v>8372.84</v>
      </c>
      <c r="H385" s="87">
        <v>70000</v>
      </c>
      <c r="I385" s="24" t="s">
        <v>13</v>
      </c>
      <c r="J385" s="111">
        <v>20006041970</v>
      </c>
      <c r="K385" s="88"/>
    </row>
    <row r="386" spans="1:11" ht="30" customHeight="1" x14ac:dyDescent="0.25">
      <c r="A386" s="103"/>
      <c r="B386" s="104" t="s">
        <v>408</v>
      </c>
      <c r="C386" s="145">
        <v>194</v>
      </c>
      <c r="D386" s="110" t="s">
        <v>499</v>
      </c>
      <c r="E386" s="21">
        <v>0</v>
      </c>
      <c r="F386" s="22">
        <v>100000</v>
      </c>
      <c r="G386" s="23">
        <f t="shared" si="9"/>
        <v>13649.84</v>
      </c>
      <c r="H386" s="87">
        <v>70000</v>
      </c>
      <c r="I386" s="24" t="s">
        <v>13</v>
      </c>
      <c r="J386" s="111">
        <v>20006041970</v>
      </c>
      <c r="K386" s="88"/>
    </row>
    <row r="387" spans="1:11" ht="28.5" customHeight="1" x14ac:dyDescent="0.25">
      <c r="A387" s="103"/>
      <c r="B387" s="104" t="s">
        <v>409</v>
      </c>
      <c r="C387" s="145">
        <v>532</v>
      </c>
      <c r="D387" s="110" t="s">
        <v>499</v>
      </c>
      <c r="E387" s="21">
        <v>0</v>
      </c>
      <c r="F387" s="22">
        <v>100000</v>
      </c>
      <c r="G387" s="23">
        <f t="shared" si="9"/>
        <v>37431.519999999997</v>
      </c>
      <c r="H387" s="87">
        <v>70000</v>
      </c>
      <c r="I387" s="24" t="s">
        <v>13</v>
      </c>
      <c r="J387" s="111">
        <v>20006041970</v>
      </c>
      <c r="K387" s="88"/>
    </row>
    <row r="388" spans="1:11" ht="31.5" customHeight="1" x14ac:dyDescent="0.25">
      <c r="A388" s="103"/>
      <c r="B388" s="104" t="s">
        <v>410</v>
      </c>
      <c r="C388" s="145">
        <v>528</v>
      </c>
      <c r="D388" s="110" t="s">
        <v>499</v>
      </c>
      <c r="E388" s="21">
        <v>0</v>
      </c>
      <c r="F388" s="22">
        <v>100000</v>
      </c>
      <c r="G388" s="23">
        <f t="shared" si="9"/>
        <v>37150.080000000002</v>
      </c>
      <c r="H388" s="87">
        <v>70000</v>
      </c>
      <c r="I388" s="24" t="s">
        <v>13</v>
      </c>
      <c r="J388" s="111">
        <v>20006041970</v>
      </c>
      <c r="K388" s="88"/>
    </row>
    <row r="389" spans="1:11" ht="31.5" customHeight="1" x14ac:dyDescent="0.25">
      <c r="A389" s="103"/>
      <c r="B389" s="104" t="s">
        <v>411</v>
      </c>
      <c r="C389" s="145">
        <v>837</v>
      </c>
      <c r="D389" s="110" t="s">
        <v>499</v>
      </c>
      <c r="E389" s="21">
        <v>0</v>
      </c>
      <c r="F389" s="22">
        <v>100000</v>
      </c>
      <c r="G389" s="23">
        <f t="shared" si="9"/>
        <v>58891.32</v>
      </c>
      <c r="H389" s="87">
        <v>70000</v>
      </c>
      <c r="I389" s="24" t="s">
        <v>13</v>
      </c>
      <c r="J389" s="111">
        <v>20006041970</v>
      </c>
      <c r="K389" s="88"/>
    </row>
    <row r="390" spans="1:11" ht="29.25" customHeight="1" x14ac:dyDescent="0.25">
      <c r="A390" s="103"/>
      <c r="B390" s="104" t="s">
        <v>412</v>
      </c>
      <c r="C390" s="145">
        <v>212</v>
      </c>
      <c r="D390" s="110" t="s">
        <v>499</v>
      </c>
      <c r="E390" s="21">
        <v>0</v>
      </c>
      <c r="F390" s="22">
        <v>100000</v>
      </c>
      <c r="G390" s="23">
        <f t="shared" si="9"/>
        <v>14916.32</v>
      </c>
      <c r="H390" s="87">
        <v>70000</v>
      </c>
      <c r="I390" s="24" t="s">
        <v>13</v>
      </c>
      <c r="J390" s="111">
        <v>20006041970</v>
      </c>
      <c r="K390" s="88"/>
    </row>
    <row r="391" spans="1:11" ht="27.75" customHeight="1" x14ac:dyDescent="0.25">
      <c r="A391" s="103"/>
      <c r="B391" s="104" t="s">
        <v>413</v>
      </c>
      <c r="C391" s="145">
        <v>1242</v>
      </c>
      <c r="D391" s="110" t="s">
        <v>499</v>
      </c>
      <c r="E391" s="21">
        <v>0</v>
      </c>
      <c r="F391" s="22">
        <v>100000</v>
      </c>
      <c r="G391" s="23">
        <f t="shared" si="9"/>
        <v>87387.12</v>
      </c>
      <c r="H391" s="87">
        <v>87387.12</v>
      </c>
      <c r="I391" s="24" t="s">
        <v>13</v>
      </c>
      <c r="J391" s="111">
        <v>20006041970</v>
      </c>
      <c r="K391" s="88"/>
    </row>
    <row r="392" spans="1:11" ht="30" customHeight="1" x14ac:dyDescent="0.25">
      <c r="A392" s="103"/>
      <c r="B392" s="104" t="s">
        <v>414</v>
      </c>
      <c r="C392" s="145">
        <v>637</v>
      </c>
      <c r="D392" s="110" t="s">
        <v>499</v>
      </c>
      <c r="E392" s="21">
        <v>0</v>
      </c>
      <c r="F392" s="22">
        <v>100000</v>
      </c>
      <c r="G392" s="23">
        <f t="shared" si="9"/>
        <v>44819.32</v>
      </c>
      <c r="H392" s="87">
        <v>70000</v>
      </c>
      <c r="I392" s="24" t="s">
        <v>13</v>
      </c>
      <c r="J392" s="111">
        <v>20006041970</v>
      </c>
      <c r="K392" s="88"/>
    </row>
    <row r="393" spans="1:11" ht="30" customHeight="1" x14ac:dyDescent="0.25">
      <c r="A393" s="103"/>
      <c r="B393" s="104" t="s">
        <v>415</v>
      </c>
      <c r="C393" s="145">
        <v>696.36</v>
      </c>
      <c r="D393" s="110" t="s">
        <v>499</v>
      </c>
      <c r="E393" s="21">
        <v>0</v>
      </c>
      <c r="F393" s="22">
        <v>100000</v>
      </c>
      <c r="G393" s="23">
        <f t="shared" si="9"/>
        <v>48995.889600000002</v>
      </c>
      <c r="H393" s="87">
        <v>70000</v>
      </c>
      <c r="I393" s="24" t="s">
        <v>13</v>
      </c>
      <c r="J393" s="111">
        <v>20006041970</v>
      </c>
      <c r="K393" s="88"/>
    </row>
    <row r="394" spans="1:11" ht="30" customHeight="1" x14ac:dyDescent="0.25">
      <c r="A394" s="103"/>
      <c r="B394" s="104" t="s">
        <v>416</v>
      </c>
      <c r="C394" s="145">
        <v>771</v>
      </c>
      <c r="D394" s="110" t="s">
        <v>499</v>
      </c>
      <c r="E394" s="21">
        <v>0</v>
      </c>
      <c r="F394" s="22">
        <v>100000</v>
      </c>
      <c r="G394" s="23">
        <f t="shared" si="9"/>
        <v>54247.56</v>
      </c>
      <c r="H394" s="87">
        <v>70000</v>
      </c>
      <c r="I394" s="24" t="s">
        <v>13</v>
      </c>
      <c r="J394" s="111">
        <v>20006041970</v>
      </c>
      <c r="K394" s="88"/>
    </row>
    <row r="395" spans="1:11" ht="30" customHeight="1" x14ac:dyDescent="0.25">
      <c r="A395" s="103"/>
      <c r="B395" s="104" t="s">
        <v>417</v>
      </c>
      <c r="C395" s="145">
        <v>197</v>
      </c>
      <c r="D395" s="110" t="s">
        <v>499</v>
      </c>
      <c r="E395" s="21">
        <v>0</v>
      </c>
      <c r="F395" s="22">
        <v>100000</v>
      </c>
      <c r="G395" s="23">
        <f t="shared" si="9"/>
        <v>13860.92</v>
      </c>
      <c r="H395" s="87">
        <v>70000</v>
      </c>
      <c r="I395" s="24" t="s">
        <v>13</v>
      </c>
      <c r="J395" s="111">
        <v>20006041970</v>
      </c>
      <c r="K395" s="88"/>
    </row>
    <row r="396" spans="1:11" ht="29.25" customHeight="1" x14ac:dyDescent="0.25">
      <c r="A396" s="103"/>
      <c r="B396" s="104" t="s">
        <v>418</v>
      </c>
      <c r="C396" s="145">
        <v>350</v>
      </c>
      <c r="D396" s="110" t="s">
        <v>499</v>
      </c>
      <c r="E396" s="21">
        <v>0</v>
      </c>
      <c r="F396" s="22">
        <v>100000</v>
      </c>
      <c r="G396" s="23">
        <f t="shared" si="9"/>
        <v>24626</v>
      </c>
      <c r="H396" s="87">
        <v>70000</v>
      </c>
      <c r="I396" s="24" t="s">
        <v>13</v>
      </c>
      <c r="J396" s="111">
        <v>20006041970</v>
      </c>
      <c r="K396" s="88"/>
    </row>
    <row r="397" spans="1:11" ht="30" customHeight="1" x14ac:dyDescent="0.25">
      <c r="A397" s="103"/>
      <c r="B397" s="104" t="s">
        <v>419</v>
      </c>
      <c r="C397" s="145">
        <v>466</v>
      </c>
      <c r="D397" s="110" t="s">
        <v>499</v>
      </c>
      <c r="E397" s="63">
        <v>0</v>
      </c>
      <c r="F397" s="22">
        <v>100000</v>
      </c>
      <c r="G397" s="23">
        <f t="shared" si="9"/>
        <v>32787.760000000002</v>
      </c>
      <c r="H397" s="87">
        <v>70000</v>
      </c>
      <c r="I397" s="24" t="s">
        <v>13</v>
      </c>
      <c r="J397" s="111">
        <v>20006041970</v>
      </c>
      <c r="K397" s="88"/>
    </row>
    <row r="398" spans="1:11" ht="31.5" customHeight="1" x14ac:dyDescent="0.25">
      <c r="A398" s="103"/>
      <c r="B398" s="104" t="s">
        <v>420</v>
      </c>
      <c r="C398" s="145">
        <v>3511</v>
      </c>
      <c r="D398" s="110" t="s">
        <v>499</v>
      </c>
      <c r="E398" s="21">
        <v>0</v>
      </c>
      <c r="F398" s="22">
        <v>100000</v>
      </c>
      <c r="G398" s="23">
        <f t="shared" si="9"/>
        <v>247033.96</v>
      </c>
      <c r="H398" s="87">
        <v>247033.96</v>
      </c>
      <c r="I398" s="24" t="s">
        <v>13</v>
      </c>
      <c r="J398" s="111">
        <v>20006041970</v>
      </c>
      <c r="K398" s="88"/>
    </row>
    <row r="399" spans="1:11" ht="30.75" customHeight="1" x14ac:dyDescent="0.25">
      <c r="A399" s="103"/>
      <c r="B399" s="104" t="s">
        <v>421</v>
      </c>
      <c r="C399" s="145">
        <v>844.6</v>
      </c>
      <c r="D399" s="110" t="s">
        <v>499</v>
      </c>
      <c r="E399" s="21">
        <v>0</v>
      </c>
      <c r="F399" s="22">
        <v>100000</v>
      </c>
      <c r="G399" s="23">
        <f t="shared" si="9"/>
        <v>59426.056000000004</v>
      </c>
      <c r="H399" s="87">
        <v>70000</v>
      </c>
      <c r="I399" s="24" t="s">
        <v>13</v>
      </c>
      <c r="J399" s="111">
        <v>20006041970</v>
      </c>
      <c r="K399" s="88"/>
    </row>
    <row r="400" spans="1:11" ht="30.75" customHeight="1" x14ac:dyDescent="0.25">
      <c r="A400" s="103"/>
      <c r="B400" s="104" t="s">
        <v>422</v>
      </c>
      <c r="C400" s="145">
        <v>710</v>
      </c>
      <c r="D400" s="110" t="s">
        <v>499</v>
      </c>
      <c r="E400" s="63">
        <v>0</v>
      </c>
      <c r="F400" s="22">
        <v>100000</v>
      </c>
      <c r="G400" s="23">
        <f t="shared" si="9"/>
        <v>49955.6</v>
      </c>
      <c r="H400" s="87">
        <v>70000</v>
      </c>
      <c r="I400" s="24" t="s">
        <v>13</v>
      </c>
      <c r="J400" s="111">
        <v>20006041970</v>
      </c>
      <c r="K400" s="88"/>
    </row>
    <row r="401" spans="1:11" ht="32.25" customHeight="1" x14ac:dyDescent="0.25">
      <c r="A401" s="103"/>
      <c r="B401" s="104" t="s">
        <v>423</v>
      </c>
      <c r="C401" s="145">
        <v>84</v>
      </c>
      <c r="D401" s="110" t="s">
        <v>499</v>
      </c>
      <c r="E401" s="21">
        <v>0</v>
      </c>
      <c r="F401" s="22">
        <v>100000</v>
      </c>
      <c r="G401" s="23">
        <f t="shared" si="9"/>
        <v>5910.24</v>
      </c>
      <c r="H401" s="87">
        <v>70000</v>
      </c>
      <c r="I401" s="24" t="s">
        <v>13</v>
      </c>
      <c r="J401" s="111">
        <v>20006041970</v>
      </c>
      <c r="K401" s="88"/>
    </row>
    <row r="402" spans="1:11" ht="29.25" customHeight="1" x14ac:dyDescent="0.25">
      <c r="A402" s="103"/>
      <c r="B402" s="104" t="s">
        <v>424</v>
      </c>
      <c r="C402" s="145">
        <v>9782</v>
      </c>
      <c r="D402" s="110" t="s">
        <v>499</v>
      </c>
      <c r="E402" s="21">
        <v>0</v>
      </c>
      <c r="F402" s="22">
        <v>100000</v>
      </c>
      <c r="G402" s="23">
        <f t="shared" si="9"/>
        <v>688261.52</v>
      </c>
      <c r="H402" s="87">
        <v>688261.52</v>
      </c>
      <c r="I402" s="24" t="s">
        <v>13</v>
      </c>
      <c r="J402" s="111">
        <v>20006041970</v>
      </c>
      <c r="K402" s="88"/>
    </row>
    <row r="403" spans="1:11" ht="23.25" customHeight="1" x14ac:dyDescent="0.25">
      <c r="A403" s="155"/>
      <c r="B403" s="155" t="s">
        <v>425</v>
      </c>
      <c r="C403" s="60"/>
      <c r="D403" s="60"/>
      <c r="E403" s="60"/>
      <c r="F403" s="60"/>
      <c r="G403" s="64"/>
      <c r="H403" s="97">
        <v>70000</v>
      </c>
      <c r="I403" s="65"/>
      <c r="J403" s="65"/>
      <c r="K403" s="88"/>
    </row>
    <row r="404" spans="1:11" ht="20.25" customHeight="1" x14ac:dyDescent="0.25">
      <c r="A404" s="98"/>
      <c r="B404" s="102" t="s">
        <v>426</v>
      </c>
      <c r="C404" s="142">
        <v>582.9</v>
      </c>
      <c r="D404" s="110" t="s">
        <v>499</v>
      </c>
      <c r="E404" s="21">
        <v>0</v>
      </c>
      <c r="F404" s="22">
        <v>100000</v>
      </c>
      <c r="G404" s="23">
        <f>C404*70.36+E404*100000</f>
        <v>41012.843999999997</v>
      </c>
      <c r="H404" s="87">
        <v>70000</v>
      </c>
      <c r="I404" s="24" t="s">
        <v>13</v>
      </c>
      <c r="J404" s="111">
        <v>20006041970</v>
      </c>
      <c r="K404" s="88"/>
    </row>
    <row r="405" spans="1:11" ht="33" customHeight="1" x14ac:dyDescent="0.25">
      <c r="A405" s="155"/>
      <c r="B405" s="155" t="s">
        <v>427</v>
      </c>
      <c r="C405" s="60"/>
      <c r="D405" s="60"/>
      <c r="E405" s="60"/>
      <c r="F405" s="60"/>
      <c r="G405" s="64"/>
      <c r="H405" s="97">
        <v>140000</v>
      </c>
      <c r="I405" s="65"/>
      <c r="J405" s="65"/>
      <c r="K405" s="88"/>
    </row>
    <row r="406" spans="1:11" ht="29.25" customHeight="1" x14ac:dyDescent="0.25">
      <c r="A406" s="103"/>
      <c r="B406" s="89" t="s">
        <v>428</v>
      </c>
      <c r="C406" s="145">
        <v>182</v>
      </c>
      <c r="D406" s="110" t="s">
        <v>499</v>
      </c>
      <c r="E406" s="21">
        <v>0</v>
      </c>
      <c r="F406" s="22">
        <v>100000</v>
      </c>
      <c r="G406" s="23">
        <f t="shared" ref="G406:G407" si="10">C406*70.36+E406*100000</f>
        <v>12805.52</v>
      </c>
      <c r="H406" s="87">
        <v>70000</v>
      </c>
      <c r="I406" s="24" t="s">
        <v>13</v>
      </c>
      <c r="J406" s="111">
        <v>20006041970</v>
      </c>
      <c r="K406" s="88"/>
    </row>
    <row r="407" spans="1:11" ht="38.25" customHeight="1" x14ac:dyDescent="0.25">
      <c r="A407" s="103"/>
      <c r="B407" s="104" t="s">
        <v>429</v>
      </c>
      <c r="C407" s="142">
        <v>167.4</v>
      </c>
      <c r="D407" s="110" t="s">
        <v>499</v>
      </c>
      <c r="E407" s="21">
        <v>0</v>
      </c>
      <c r="F407" s="22">
        <v>100000</v>
      </c>
      <c r="G407" s="23">
        <f t="shared" si="10"/>
        <v>11778.264000000001</v>
      </c>
      <c r="H407" s="87">
        <v>70000</v>
      </c>
      <c r="I407" s="24" t="s">
        <v>13</v>
      </c>
      <c r="J407" s="111">
        <v>20006041970</v>
      </c>
      <c r="K407" s="88"/>
    </row>
    <row r="408" spans="1:11" ht="21.75" customHeight="1" x14ac:dyDescent="0.25">
      <c r="A408" s="155"/>
      <c r="B408" s="155" t="s">
        <v>430</v>
      </c>
      <c r="C408" s="60"/>
      <c r="D408" s="60"/>
      <c r="E408" s="60"/>
      <c r="F408" s="60"/>
      <c r="G408" s="64"/>
      <c r="H408" s="97">
        <v>5221549.0668000001</v>
      </c>
      <c r="I408" s="65"/>
      <c r="J408" s="65"/>
      <c r="K408" s="88"/>
    </row>
    <row r="409" spans="1:11" ht="27.75" customHeight="1" x14ac:dyDescent="0.25">
      <c r="A409" s="98"/>
      <c r="B409" s="89" t="s">
        <v>431</v>
      </c>
      <c r="C409" s="142">
        <v>478.2</v>
      </c>
      <c r="D409" s="110" t="s">
        <v>499</v>
      </c>
      <c r="E409" s="21">
        <v>0</v>
      </c>
      <c r="F409" s="22">
        <v>100000</v>
      </c>
      <c r="G409" s="23">
        <f t="shared" ref="G409:G423" si="11">C409*70.36+E409*100000</f>
        <v>33646.152000000002</v>
      </c>
      <c r="H409" s="87">
        <v>70000</v>
      </c>
      <c r="I409" s="24" t="s">
        <v>13</v>
      </c>
      <c r="J409" s="111">
        <v>20006041970</v>
      </c>
      <c r="K409" s="88"/>
    </row>
    <row r="410" spans="1:11" ht="28.5" customHeight="1" x14ac:dyDescent="0.25">
      <c r="A410" s="98"/>
      <c r="B410" s="89" t="s">
        <v>432</v>
      </c>
      <c r="C410" s="145">
        <v>2853</v>
      </c>
      <c r="D410" s="110" t="s">
        <v>499</v>
      </c>
      <c r="E410" s="21">
        <v>0</v>
      </c>
      <c r="F410" s="22">
        <v>100000</v>
      </c>
      <c r="G410" s="23">
        <f t="shared" si="11"/>
        <v>200737.08</v>
      </c>
      <c r="H410" s="87">
        <v>200737.08</v>
      </c>
      <c r="I410" s="24" t="s">
        <v>13</v>
      </c>
      <c r="J410" s="111">
        <v>20006041970</v>
      </c>
      <c r="K410" s="88"/>
    </row>
    <row r="411" spans="1:11" ht="29.25" customHeight="1" x14ac:dyDescent="0.25">
      <c r="A411" s="98"/>
      <c r="B411" s="89" t="s">
        <v>433</v>
      </c>
      <c r="C411" s="142">
        <v>8192.4</v>
      </c>
      <c r="D411" s="110" t="s">
        <v>499</v>
      </c>
      <c r="E411" s="21">
        <v>0</v>
      </c>
      <c r="F411" s="22">
        <v>100000</v>
      </c>
      <c r="G411" s="23">
        <f t="shared" si="11"/>
        <v>576417.26399999997</v>
      </c>
      <c r="H411" s="87">
        <v>576417.26399999997</v>
      </c>
      <c r="I411" s="24" t="s">
        <v>13</v>
      </c>
      <c r="J411" s="111">
        <v>20006041970</v>
      </c>
      <c r="K411" s="88"/>
    </row>
    <row r="412" spans="1:11" ht="17.25" customHeight="1" x14ac:dyDescent="0.25">
      <c r="A412" s="98"/>
      <c r="B412" s="89" t="s">
        <v>434</v>
      </c>
      <c r="C412" s="145">
        <v>5395</v>
      </c>
      <c r="D412" s="110" t="s">
        <v>499</v>
      </c>
      <c r="E412" s="21">
        <v>0</v>
      </c>
      <c r="F412" s="22">
        <v>100000</v>
      </c>
      <c r="G412" s="23">
        <f t="shared" si="11"/>
        <v>379592.2</v>
      </c>
      <c r="H412" s="87">
        <v>379592.2</v>
      </c>
      <c r="I412" s="24" t="s">
        <v>13</v>
      </c>
      <c r="J412" s="111">
        <v>20006041970</v>
      </c>
      <c r="K412" s="88"/>
    </row>
    <row r="413" spans="1:11" ht="18" customHeight="1" x14ac:dyDescent="0.25">
      <c r="A413" s="98"/>
      <c r="B413" s="89" t="s">
        <v>435</v>
      </c>
      <c r="C413" s="142">
        <v>4292.8999999999996</v>
      </c>
      <c r="D413" s="110" t="s">
        <v>499</v>
      </c>
      <c r="E413" s="21">
        <v>0</v>
      </c>
      <c r="F413" s="22">
        <v>100000</v>
      </c>
      <c r="G413" s="23">
        <f t="shared" si="11"/>
        <v>302048.44399999996</v>
      </c>
      <c r="H413" s="87">
        <v>302048.44399999996</v>
      </c>
      <c r="I413" s="24" t="s">
        <v>13</v>
      </c>
      <c r="J413" s="111">
        <v>20006041970</v>
      </c>
      <c r="K413" s="88"/>
    </row>
    <row r="414" spans="1:11" ht="18" customHeight="1" x14ac:dyDescent="0.25">
      <c r="A414" s="98"/>
      <c r="B414" s="89" t="s">
        <v>436</v>
      </c>
      <c r="C414" s="145">
        <v>1050</v>
      </c>
      <c r="D414" s="110" t="s">
        <v>499</v>
      </c>
      <c r="E414" s="21">
        <v>0</v>
      </c>
      <c r="F414" s="22">
        <v>100000</v>
      </c>
      <c r="G414" s="23">
        <f t="shared" si="11"/>
        <v>73878</v>
      </c>
      <c r="H414" s="87">
        <v>73878</v>
      </c>
      <c r="I414" s="24" t="s">
        <v>13</v>
      </c>
      <c r="J414" s="111">
        <v>20006041970</v>
      </c>
      <c r="K414" s="88"/>
    </row>
    <row r="415" spans="1:11" ht="18" customHeight="1" x14ac:dyDescent="0.25">
      <c r="A415" s="98"/>
      <c r="B415" s="89" t="s">
        <v>437</v>
      </c>
      <c r="C415" s="145">
        <v>4547</v>
      </c>
      <c r="D415" s="110" t="s">
        <v>499</v>
      </c>
      <c r="E415" s="21">
        <v>0</v>
      </c>
      <c r="F415" s="22">
        <v>100000</v>
      </c>
      <c r="G415" s="23">
        <f t="shared" si="11"/>
        <v>319926.92</v>
      </c>
      <c r="H415" s="87">
        <v>319926.92</v>
      </c>
      <c r="I415" s="24" t="s">
        <v>13</v>
      </c>
      <c r="J415" s="111">
        <v>20006041970</v>
      </c>
      <c r="K415" s="88"/>
    </row>
    <row r="416" spans="1:11" ht="17.25" customHeight="1" x14ac:dyDescent="0.25">
      <c r="A416" s="98"/>
      <c r="B416" s="89" t="s">
        <v>438</v>
      </c>
      <c r="C416" s="146">
        <v>21747.13</v>
      </c>
      <c r="D416" s="110" t="s">
        <v>499</v>
      </c>
      <c r="E416" s="21">
        <v>0</v>
      </c>
      <c r="F416" s="22">
        <v>100000</v>
      </c>
      <c r="G416" s="23">
        <f t="shared" si="11"/>
        <v>1530128.0668000001</v>
      </c>
      <c r="H416" s="87">
        <v>1530128.0668000001</v>
      </c>
      <c r="I416" s="24" t="s">
        <v>13</v>
      </c>
      <c r="J416" s="111">
        <v>20006041970</v>
      </c>
      <c r="K416" s="88"/>
    </row>
    <row r="417" spans="1:11" ht="25.5" customHeight="1" x14ac:dyDescent="0.25">
      <c r="A417" s="98"/>
      <c r="B417" s="89" t="s">
        <v>439</v>
      </c>
      <c r="C417" s="142">
        <v>8717.2999999999993</v>
      </c>
      <c r="D417" s="110" t="s">
        <v>499</v>
      </c>
      <c r="E417" s="21">
        <v>0</v>
      </c>
      <c r="F417" s="22">
        <v>100000</v>
      </c>
      <c r="G417" s="23">
        <f t="shared" si="11"/>
        <v>613349.22799999989</v>
      </c>
      <c r="H417" s="87">
        <v>613349.22799999989</v>
      </c>
      <c r="I417" s="24" t="s">
        <v>13</v>
      </c>
      <c r="J417" s="111">
        <v>20006041970</v>
      </c>
      <c r="K417" s="88"/>
    </row>
    <row r="418" spans="1:11" ht="39.75" customHeight="1" x14ac:dyDescent="0.25">
      <c r="A418" s="98"/>
      <c r="B418" s="89" t="s">
        <v>440</v>
      </c>
      <c r="C418" s="142">
        <v>582.6</v>
      </c>
      <c r="D418" s="110" t="s">
        <v>499</v>
      </c>
      <c r="E418" s="21">
        <v>0</v>
      </c>
      <c r="F418" s="22">
        <v>100000</v>
      </c>
      <c r="G418" s="23">
        <f t="shared" si="11"/>
        <v>40991.736000000004</v>
      </c>
      <c r="H418" s="87">
        <v>70000</v>
      </c>
      <c r="I418" s="24" t="s">
        <v>13</v>
      </c>
      <c r="J418" s="111">
        <v>20006041970</v>
      </c>
      <c r="K418" s="88"/>
    </row>
    <row r="419" spans="1:11" ht="16.5" customHeight="1" x14ac:dyDescent="0.25">
      <c r="A419" s="98"/>
      <c r="B419" s="89" t="s">
        <v>441</v>
      </c>
      <c r="C419" s="142">
        <v>3333.3</v>
      </c>
      <c r="D419" s="110" t="s">
        <v>499</v>
      </c>
      <c r="E419" s="21">
        <v>0</v>
      </c>
      <c r="F419" s="22">
        <v>100000</v>
      </c>
      <c r="G419" s="23">
        <f t="shared" si="11"/>
        <v>234530.98800000001</v>
      </c>
      <c r="H419" s="87">
        <v>234530.98800000001</v>
      </c>
      <c r="I419" s="24" t="s">
        <v>13</v>
      </c>
      <c r="J419" s="111">
        <v>20006041970</v>
      </c>
      <c r="K419" s="88"/>
    </row>
    <row r="420" spans="1:11" ht="19.5" customHeight="1" x14ac:dyDescent="0.25">
      <c r="A420" s="98"/>
      <c r="B420" s="89" t="s">
        <v>442</v>
      </c>
      <c r="C420" s="145">
        <v>3401</v>
      </c>
      <c r="D420" s="110" t="s">
        <v>499</v>
      </c>
      <c r="E420" s="21">
        <v>0</v>
      </c>
      <c r="F420" s="22">
        <v>100000</v>
      </c>
      <c r="G420" s="23">
        <f t="shared" si="11"/>
        <v>239294.36</v>
      </c>
      <c r="H420" s="87">
        <v>239294.36</v>
      </c>
      <c r="I420" s="24" t="s">
        <v>13</v>
      </c>
      <c r="J420" s="111">
        <v>20006041970</v>
      </c>
      <c r="K420" s="88"/>
    </row>
    <row r="421" spans="1:11" ht="17.25" customHeight="1" x14ac:dyDescent="0.25">
      <c r="A421" s="98"/>
      <c r="B421" s="89" t="s">
        <v>443</v>
      </c>
      <c r="C421" s="145">
        <v>3301</v>
      </c>
      <c r="D421" s="110" t="s">
        <v>499</v>
      </c>
      <c r="E421" s="21">
        <v>0</v>
      </c>
      <c r="F421" s="22">
        <v>100000</v>
      </c>
      <c r="G421" s="23">
        <f t="shared" si="11"/>
        <v>232258.36</v>
      </c>
      <c r="H421" s="87">
        <v>232258.36</v>
      </c>
      <c r="I421" s="24" t="s">
        <v>13</v>
      </c>
      <c r="J421" s="111">
        <v>20006041970</v>
      </c>
      <c r="K421" s="88"/>
    </row>
    <row r="422" spans="1:11" ht="20.25" customHeight="1" x14ac:dyDescent="0.25">
      <c r="A422" s="98"/>
      <c r="B422" s="89" t="s">
        <v>444</v>
      </c>
      <c r="C422" s="145">
        <v>2686</v>
      </c>
      <c r="D422" s="110" t="s">
        <v>499</v>
      </c>
      <c r="E422" s="21">
        <v>0</v>
      </c>
      <c r="F422" s="22">
        <v>100000</v>
      </c>
      <c r="G422" s="23">
        <f t="shared" si="11"/>
        <v>188986.96</v>
      </c>
      <c r="H422" s="87">
        <v>188986.96</v>
      </c>
      <c r="I422" s="24" t="s">
        <v>13</v>
      </c>
      <c r="J422" s="111">
        <v>20006041970</v>
      </c>
      <c r="K422" s="88"/>
    </row>
    <row r="423" spans="1:11" ht="20.25" customHeight="1" x14ac:dyDescent="0.25">
      <c r="A423" s="98"/>
      <c r="B423" s="89" t="s">
        <v>445</v>
      </c>
      <c r="C423" s="145">
        <v>2706.1</v>
      </c>
      <c r="D423" s="110" t="s">
        <v>499</v>
      </c>
      <c r="E423" s="21">
        <v>0</v>
      </c>
      <c r="F423" s="22">
        <v>100000</v>
      </c>
      <c r="G423" s="23">
        <f t="shared" si="11"/>
        <v>190401.196</v>
      </c>
      <c r="H423" s="87">
        <v>190401.196</v>
      </c>
      <c r="I423" s="24" t="s">
        <v>13</v>
      </c>
      <c r="J423" s="111">
        <v>20006041970</v>
      </c>
      <c r="K423" s="88"/>
    </row>
    <row r="424" spans="1:11" ht="20.25" customHeight="1" x14ac:dyDescent="0.25">
      <c r="A424" s="155"/>
      <c r="B424" s="155" t="s">
        <v>446</v>
      </c>
      <c r="C424" s="60"/>
      <c r="D424" s="60"/>
      <c r="E424" s="60"/>
      <c r="F424" s="60"/>
      <c r="G424" s="61"/>
      <c r="H424" s="97">
        <v>1216102.6556000002</v>
      </c>
      <c r="I424" s="62"/>
      <c r="J424" s="62"/>
      <c r="K424" s="88"/>
    </row>
    <row r="425" spans="1:11" ht="18.75" customHeight="1" x14ac:dyDescent="0.25">
      <c r="A425" s="103"/>
      <c r="B425" s="102" t="s">
        <v>447</v>
      </c>
      <c r="C425" s="142">
        <v>312.39999999999998</v>
      </c>
      <c r="D425" s="110" t="s">
        <v>499</v>
      </c>
      <c r="E425" s="21">
        <v>0</v>
      </c>
      <c r="F425" s="22">
        <v>100000</v>
      </c>
      <c r="G425" s="23">
        <f t="shared" ref="G425:G436" si="12">C425*70.36+E425*100000</f>
        <v>21980.464</v>
      </c>
      <c r="H425" s="87">
        <v>70000</v>
      </c>
      <c r="I425" s="24" t="s">
        <v>13</v>
      </c>
      <c r="J425" s="111">
        <v>20006041970</v>
      </c>
      <c r="K425" s="88"/>
    </row>
    <row r="426" spans="1:11" ht="20.25" customHeight="1" x14ac:dyDescent="0.25">
      <c r="A426" s="103"/>
      <c r="B426" s="102" t="s">
        <v>448</v>
      </c>
      <c r="C426" s="145">
        <v>2391</v>
      </c>
      <c r="D426" s="110" t="s">
        <v>499</v>
      </c>
      <c r="E426" s="21">
        <v>0</v>
      </c>
      <c r="F426" s="22">
        <v>100000</v>
      </c>
      <c r="G426" s="23">
        <f t="shared" si="12"/>
        <v>168230.76</v>
      </c>
      <c r="H426" s="87">
        <v>168230.76</v>
      </c>
      <c r="I426" s="24" t="s">
        <v>13</v>
      </c>
      <c r="J426" s="111">
        <v>20006041970</v>
      </c>
      <c r="K426" s="88"/>
    </row>
    <row r="427" spans="1:11" ht="17.25" customHeight="1" x14ac:dyDescent="0.25">
      <c r="A427" s="103"/>
      <c r="B427" s="102" t="s">
        <v>449</v>
      </c>
      <c r="C427" s="145">
        <v>1129</v>
      </c>
      <c r="D427" s="110" t="s">
        <v>499</v>
      </c>
      <c r="E427" s="21">
        <v>0</v>
      </c>
      <c r="F427" s="22">
        <v>100000</v>
      </c>
      <c r="G427" s="23">
        <f t="shared" si="12"/>
        <v>79436.44</v>
      </c>
      <c r="H427" s="87">
        <v>79436.44</v>
      </c>
      <c r="I427" s="24" t="s">
        <v>13</v>
      </c>
      <c r="J427" s="111">
        <v>20006041970</v>
      </c>
      <c r="K427" s="88"/>
    </row>
    <row r="428" spans="1:11" ht="18.75" customHeight="1" x14ac:dyDescent="0.25">
      <c r="A428" s="103"/>
      <c r="B428" s="102" t="s">
        <v>450</v>
      </c>
      <c r="C428" s="146">
        <v>1010.61</v>
      </c>
      <c r="D428" s="110" t="s">
        <v>499</v>
      </c>
      <c r="E428" s="21">
        <v>0</v>
      </c>
      <c r="F428" s="22">
        <v>100000</v>
      </c>
      <c r="G428" s="23">
        <f t="shared" si="12"/>
        <v>71106.5196</v>
      </c>
      <c r="H428" s="87">
        <v>71106.5196</v>
      </c>
      <c r="I428" s="24" t="s">
        <v>13</v>
      </c>
      <c r="J428" s="111">
        <v>20006041970</v>
      </c>
      <c r="K428" s="88"/>
    </row>
    <row r="429" spans="1:11" ht="19.5" customHeight="1" x14ac:dyDescent="0.25">
      <c r="A429" s="103"/>
      <c r="B429" s="102" t="s">
        <v>451</v>
      </c>
      <c r="C429" s="142">
        <v>773.9</v>
      </c>
      <c r="D429" s="110" t="s">
        <v>499</v>
      </c>
      <c r="E429" s="21">
        <v>0</v>
      </c>
      <c r="F429" s="22">
        <v>100000</v>
      </c>
      <c r="G429" s="23">
        <f t="shared" si="12"/>
        <v>54451.603999999999</v>
      </c>
      <c r="H429" s="87">
        <v>70000</v>
      </c>
      <c r="I429" s="24" t="s">
        <v>13</v>
      </c>
      <c r="J429" s="111">
        <v>20006041970</v>
      </c>
      <c r="K429" s="88"/>
    </row>
    <row r="430" spans="1:11" ht="19.5" customHeight="1" x14ac:dyDescent="0.25">
      <c r="A430" s="103"/>
      <c r="B430" s="102" t="s">
        <v>452</v>
      </c>
      <c r="C430" s="142">
        <v>1383.2</v>
      </c>
      <c r="D430" s="110" t="s">
        <v>499</v>
      </c>
      <c r="E430" s="21">
        <v>0</v>
      </c>
      <c r="F430" s="22">
        <v>100000</v>
      </c>
      <c r="G430" s="23">
        <f t="shared" si="12"/>
        <v>97321.952000000005</v>
      </c>
      <c r="H430" s="87">
        <v>97321.952000000005</v>
      </c>
      <c r="I430" s="24" t="s">
        <v>13</v>
      </c>
      <c r="J430" s="111">
        <v>20006041970</v>
      </c>
      <c r="K430" s="88"/>
    </row>
    <row r="431" spans="1:11" ht="20.25" customHeight="1" x14ac:dyDescent="0.25">
      <c r="A431" s="103"/>
      <c r="B431" s="102" t="s">
        <v>453</v>
      </c>
      <c r="C431" s="142">
        <v>1458.5</v>
      </c>
      <c r="D431" s="110" t="s">
        <v>499</v>
      </c>
      <c r="E431" s="21">
        <v>0</v>
      </c>
      <c r="F431" s="22">
        <v>100000</v>
      </c>
      <c r="G431" s="23">
        <f t="shared" si="12"/>
        <v>102620.06</v>
      </c>
      <c r="H431" s="87">
        <v>102620.06</v>
      </c>
      <c r="I431" s="24" t="s">
        <v>13</v>
      </c>
      <c r="J431" s="111">
        <v>20006041970</v>
      </c>
      <c r="K431" s="88"/>
    </row>
    <row r="432" spans="1:11" ht="18.75" customHeight="1" x14ac:dyDescent="0.25">
      <c r="A432" s="103"/>
      <c r="B432" s="102" t="s">
        <v>454</v>
      </c>
      <c r="C432" s="146">
        <v>877.55</v>
      </c>
      <c r="D432" s="110" t="s">
        <v>499</v>
      </c>
      <c r="E432" s="21">
        <v>0</v>
      </c>
      <c r="F432" s="22">
        <v>100000</v>
      </c>
      <c r="G432" s="23">
        <f t="shared" si="12"/>
        <v>61744.417999999998</v>
      </c>
      <c r="H432" s="87">
        <v>70000</v>
      </c>
      <c r="I432" s="24" t="s">
        <v>13</v>
      </c>
      <c r="J432" s="111">
        <v>20006041970</v>
      </c>
      <c r="K432" s="88"/>
    </row>
    <row r="433" spans="1:11" ht="17.25" customHeight="1" x14ac:dyDescent="0.25">
      <c r="A433" s="103"/>
      <c r="B433" s="102" t="s">
        <v>455</v>
      </c>
      <c r="C433" s="142">
        <v>1505.9</v>
      </c>
      <c r="D433" s="110" t="s">
        <v>499</v>
      </c>
      <c r="E433" s="21">
        <v>0</v>
      </c>
      <c r="F433" s="22">
        <v>100000</v>
      </c>
      <c r="G433" s="23">
        <f t="shared" si="12"/>
        <v>105955.12400000001</v>
      </c>
      <c r="H433" s="87">
        <v>105955.12400000001</v>
      </c>
      <c r="I433" s="24" t="s">
        <v>13</v>
      </c>
      <c r="J433" s="111">
        <v>20006041970</v>
      </c>
      <c r="K433" s="88"/>
    </row>
    <row r="434" spans="1:11" ht="19.5" customHeight="1" x14ac:dyDescent="0.25">
      <c r="A434" s="103"/>
      <c r="B434" s="102" t="s">
        <v>456</v>
      </c>
      <c r="C434" s="142">
        <v>1295.9000000000001</v>
      </c>
      <c r="D434" s="110" t="s">
        <v>499</v>
      </c>
      <c r="E434" s="63">
        <v>1</v>
      </c>
      <c r="F434" s="22">
        <v>100000</v>
      </c>
      <c r="G434" s="23">
        <f t="shared" si="12"/>
        <v>191179.524</v>
      </c>
      <c r="H434" s="87">
        <v>191179.524</v>
      </c>
      <c r="I434" s="24" t="s">
        <v>13</v>
      </c>
      <c r="J434" s="111">
        <v>20006041970</v>
      </c>
      <c r="K434" s="88"/>
    </row>
    <row r="435" spans="1:11" ht="19.5" customHeight="1" x14ac:dyDescent="0.25">
      <c r="A435" s="103"/>
      <c r="B435" s="102" t="s">
        <v>457</v>
      </c>
      <c r="C435" s="142">
        <v>1709.1</v>
      </c>
      <c r="D435" s="110" t="s">
        <v>499</v>
      </c>
      <c r="E435" s="21">
        <v>0</v>
      </c>
      <c r="F435" s="22">
        <v>100000</v>
      </c>
      <c r="G435" s="23">
        <f t="shared" si="12"/>
        <v>120252.276</v>
      </c>
      <c r="H435" s="87">
        <v>120252.276</v>
      </c>
      <c r="I435" s="24" t="s">
        <v>13</v>
      </c>
      <c r="J435" s="111">
        <v>20006041970</v>
      </c>
      <c r="K435" s="88"/>
    </row>
    <row r="436" spans="1:11" ht="17.25" customHeight="1" x14ac:dyDescent="0.25">
      <c r="A436" s="103"/>
      <c r="B436" s="102" t="s">
        <v>458</v>
      </c>
      <c r="C436" s="142">
        <v>179.5</v>
      </c>
      <c r="D436" s="110" t="s">
        <v>499</v>
      </c>
      <c r="E436" s="21">
        <v>0</v>
      </c>
      <c r="F436" s="22">
        <v>100000</v>
      </c>
      <c r="G436" s="23">
        <f t="shared" si="12"/>
        <v>12629.62</v>
      </c>
      <c r="H436" s="87">
        <v>70000</v>
      </c>
      <c r="I436" s="24" t="s">
        <v>13</v>
      </c>
      <c r="J436" s="111">
        <v>20006041970</v>
      </c>
      <c r="K436" s="88"/>
    </row>
    <row r="437" spans="1:11" ht="33" customHeight="1" x14ac:dyDescent="0.25">
      <c r="A437" s="155"/>
      <c r="B437" s="155" t="s">
        <v>459</v>
      </c>
      <c r="C437" s="60"/>
      <c r="D437" s="60"/>
      <c r="E437" s="60"/>
      <c r="F437" s="60"/>
      <c r="G437" s="64"/>
      <c r="H437" s="97">
        <v>88041.467999999993</v>
      </c>
      <c r="I437" s="65"/>
      <c r="J437" s="65"/>
      <c r="K437" s="88"/>
    </row>
    <row r="438" spans="1:11" ht="29.25" customHeight="1" x14ac:dyDescent="0.25">
      <c r="A438" s="103"/>
      <c r="B438" s="102" t="s">
        <v>460</v>
      </c>
      <c r="C438" s="142">
        <v>1251.3</v>
      </c>
      <c r="D438" s="110" t="s">
        <v>499</v>
      </c>
      <c r="E438" s="21">
        <v>0</v>
      </c>
      <c r="F438" s="22">
        <v>100000</v>
      </c>
      <c r="G438" s="23">
        <f>C438*70.36+E438*100000</f>
        <v>88041.467999999993</v>
      </c>
      <c r="H438" s="87">
        <v>88041.467999999993</v>
      </c>
      <c r="I438" s="24" t="s">
        <v>13</v>
      </c>
      <c r="J438" s="111">
        <v>20006041970</v>
      </c>
      <c r="K438" s="88"/>
    </row>
    <row r="439" spans="1:11" ht="21.75" customHeight="1" x14ac:dyDescent="0.25">
      <c r="A439" s="155"/>
      <c r="B439" s="155" t="s">
        <v>461</v>
      </c>
      <c r="C439" s="60"/>
      <c r="D439" s="60"/>
      <c r="E439" s="60"/>
      <c r="F439" s="60"/>
      <c r="G439" s="64"/>
      <c r="H439" s="97">
        <v>4026189.1719999998</v>
      </c>
      <c r="I439" s="65"/>
      <c r="J439" s="65"/>
      <c r="K439" s="88"/>
    </row>
    <row r="440" spans="1:11" ht="27.75" customHeight="1" x14ac:dyDescent="0.25">
      <c r="A440" s="103"/>
      <c r="B440" s="104" t="s">
        <v>462</v>
      </c>
      <c r="C440" s="145">
        <v>57222.7</v>
      </c>
      <c r="D440" s="110" t="s">
        <v>499</v>
      </c>
      <c r="E440" s="63">
        <v>0</v>
      </c>
      <c r="F440" s="22">
        <v>100000</v>
      </c>
      <c r="G440" s="23">
        <f>C440*70.36+E440*100000</f>
        <v>4026189.1719999998</v>
      </c>
      <c r="H440" s="87">
        <v>4026189.1719999998</v>
      </c>
      <c r="I440" s="24" t="s">
        <v>13</v>
      </c>
      <c r="J440" s="111">
        <v>20006041970</v>
      </c>
      <c r="K440" s="88"/>
    </row>
    <row r="441" spans="1:11" ht="51.75" customHeight="1" x14ac:dyDescent="0.25">
      <c r="A441" s="157">
        <v>2</v>
      </c>
      <c r="B441" s="157" t="s">
        <v>496</v>
      </c>
      <c r="C441" s="67"/>
      <c r="D441" s="163" t="s">
        <v>9</v>
      </c>
      <c r="E441" s="67"/>
      <c r="F441" s="67"/>
      <c r="G441" s="64"/>
      <c r="H441" s="97">
        <v>1133307.3</v>
      </c>
      <c r="I441" s="164" t="s">
        <v>9</v>
      </c>
      <c r="J441" s="164" t="s">
        <v>9</v>
      </c>
      <c r="K441" s="88"/>
    </row>
    <row r="442" spans="1:11" ht="15.75" customHeight="1" x14ac:dyDescent="0.25">
      <c r="A442" s="156"/>
      <c r="B442" s="154" t="s">
        <v>497</v>
      </c>
      <c r="C442" s="58"/>
      <c r="D442" s="58"/>
      <c r="E442" s="58"/>
      <c r="F442" s="58"/>
      <c r="G442" s="59"/>
      <c r="H442" s="15">
        <v>1133307.3</v>
      </c>
      <c r="I442" s="65"/>
      <c r="J442" s="65"/>
      <c r="K442" s="88"/>
    </row>
    <row r="443" spans="1:11" ht="30" customHeight="1" x14ac:dyDescent="0.25">
      <c r="A443" s="105"/>
      <c r="B443" s="106" t="s">
        <v>464</v>
      </c>
      <c r="C443" s="142">
        <v>669.6</v>
      </c>
      <c r="D443" s="110" t="s">
        <v>499</v>
      </c>
      <c r="E443" s="21">
        <v>0</v>
      </c>
      <c r="F443" s="22">
        <v>100000</v>
      </c>
      <c r="G443" s="23">
        <f t="shared" ref="G443:G448" si="13">C443*70.36+E443*100000</f>
        <v>47113.056000000004</v>
      </c>
      <c r="H443" s="87">
        <v>70000</v>
      </c>
      <c r="I443" s="24" t="s">
        <v>13</v>
      </c>
      <c r="J443" s="111">
        <v>20006041970</v>
      </c>
      <c r="K443" s="88"/>
    </row>
    <row r="444" spans="1:11" ht="16.5" customHeight="1" x14ac:dyDescent="0.25">
      <c r="A444" s="105"/>
      <c r="B444" s="106" t="s">
        <v>430</v>
      </c>
      <c r="C444" s="142">
        <v>1432.4</v>
      </c>
      <c r="D444" s="110" t="s">
        <v>499</v>
      </c>
      <c r="E444" s="21">
        <v>0</v>
      </c>
      <c r="F444" s="22">
        <v>100000</v>
      </c>
      <c r="G444" s="23">
        <f t="shared" si="13"/>
        <v>100783.664</v>
      </c>
      <c r="H444" s="87">
        <v>100783.664</v>
      </c>
      <c r="I444" s="24" t="s">
        <v>13</v>
      </c>
      <c r="J444" s="111">
        <v>20006041970</v>
      </c>
      <c r="K444" s="88"/>
    </row>
    <row r="445" spans="1:11" ht="17.25" customHeight="1" x14ac:dyDescent="0.25">
      <c r="A445" s="105"/>
      <c r="B445" s="106" t="s">
        <v>254</v>
      </c>
      <c r="C445" s="142">
        <v>1018.3</v>
      </c>
      <c r="D445" s="110" t="s">
        <v>499</v>
      </c>
      <c r="E445" s="21">
        <v>0</v>
      </c>
      <c r="F445" s="22">
        <v>100000</v>
      </c>
      <c r="G445" s="23">
        <f t="shared" si="13"/>
        <v>71647.588000000003</v>
      </c>
      <c r="H445" s="87">
        <v>71647.588000000003</v>
      </c>
      <c r="I445" s="24" t="s">
        <v>13</v>
      </c>
      <c r="J445" s="111">
        <v>20006041970</v>
      </c>
      <c r="K445" s="88"/>
    </row>
    <row r="446" spans="1:11" ht="15" customHeight="1" x14ac:dyDescent="0.25">
      <c r="A446" s="105"/>
      <c r="B446" s="106" t="s">
        <v>427</v>
      </c>
      <c r="C446" s="145">
        <v>572</v>
      </c>
      <c r="D446" s="110" t="s">
        <v>499</v>
      </c>
      <c r="E446" s="21">
        <v>0</v>
      </c>
      <c r="F446" s="22">
        <v>100000</v>
      </c>
      <c r="G446" s="23">
        <f t="shared" si="13"/>
        <v>40245.919999999998</v>
      </c>
      <c r="H446" s="87">
        <v>70000</v>
      </c>
      <c r="I446" s="24" t="s">
        <v>13</v>
      </c>
      <c r="J446" s="111">
        <v>20006041970</v>
      </c>
      <c r="K446" s="88"/>
    </row>
    <row r="447" spans="1:11" ht="27.75" customHeight="1" x14ac:dyDescent="0.25">
      <c r="A447" s="105"/>
      <c r="B447" s="106" t="s">
        <v>465</v>
      </c>
      <c r="C447" s="142">
        <v>5992.9</v>
      </c>
      <c r="D447" s="110" t="s">
        <v>499</v>
      </c>
      <c r="E447" s="21">
        <v>0</v>
      </c>
      <c r="F447" s="22">
        <v>100000</v>
      </c>
      <c r="G447" s="23">
        <f t="shared" si="13"/>
        <v>421660.44399999996</v>
      </c>
      <c r="H447" s="87">
        <v>421660.44399999996</v>
      </c>
      <c r="I447" s="24" t="s">
        <v>13</v>
      </c>
      <c r="J447" s="111">
        <v>20006041970</v>
      </c>
      <c r="K447" s="88"/>
    </row>
    <row r="448" spans="1:11" ht="21.75" customHeight="1" x14ac:dyDescent="0.25">
      <c r="A448" s="105"/>
      <c r="B448" s="106" t="s">
        <v>459</v>
      </c>
      <c r="C448" s="142">
        <v>5673.9</v>
      </c>
      <c r="D448" s="110" t="s">
        <v>499</v>
      </c>
      <c r="E448" s="21">
        <v>0</v>
      </c>
      <c r="F448" s="22">
        <v>100000</v>
      </c>
      <c r="G448" s="23">
        <f t="shared" si="13"/>
        <v>399215.60399999999</v>
      </c>
      <c r="H448" s="87">
        <v>399215.60399999999</v>
      </c>
      <c r="I448" s="24" t="s">
        <v>13</v>
      </c>
      <c r="J448" s="111">
        <v>20006041970</v>
      </c>
      <c r="K448" s="88"/>
    </row>
    <row r="449" spans="1:10" ht="23.25" hidden="1" customHeight="1" x14ac:dyDescent="0.25">
      <c r="A449" s="1">
        <f>A448+A440++A438+A436+A423+A407+A404+A402+A364+A235+A233+A231+A207+A153+A117+A28+A19</f>
        <v>0</v>
      </c>
      <c r="G449" s="2">
        <f>H118-H449</f>
        <v>-1133307.2915999889</v>
      </c>
      <c r="H449" s="73">
        <f>H119+H154+H208+H232+H234+H236+H365+H403+H405+H408+H424+H437+H439+H441</f>
        <v>79723499.991599992</v>
      </c>
    </row>
    <row r="450" spans="1:10" ht="25.5" customHeight="1" x14ac:dyDescent="0.25">
      <c r="A450" s="158"/>
      <c r="B450" s="160" t="s">
        <v>498</v>
      </c>
      <c r="C450" s="159"/>
      <c r="D450" s="159"/>
      <c r="E450" s="159"/>
      <c r="F450" s="159"/>
      <c r="G450" s="159"/>
      <c r="H450" s="161">
        <v>127810288.98999999</v>
      </c>
      <c r="I450" s="159"/>
      <c r="J450" s="159"/>
    </row>
    <row r="451" spans="1:10" ht="57.75" customHeight="1" x14ac:dyDescent="0.25">
      <c r="B451" s="70"/>
      <c r="I451" s="71"/>
    </row>
  </sheetData>
  <mergeCells count="3">
    <mergeCell ref="E1:K1"/>
    <mergeCell ref="A2:K2"/>
    <mergeCell ref="A5:J5"/>
  </mergeCells>
  <pageMargins left="0.70866141732283472" right="0.70866141732283472" top="0.74803149606299213" bottom="0.74803149606299213" header="0.31496062992125984" footer="0.31496062992125984"/>
  <pageSetup paperSize="9" scale="72" fitToHeight="31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рабочая</vt:lpstr>
      <vt:lpstr>Перечень направлений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Асин Александр Евгеньевич</dc:creator>
  <cp:lastModifiedBy>Комолова Элеонора Владимировна</cp:lastModifiedBy>
  <cp:lastPrinted>2012-05-03T11:09:29Z</cp:lastPrinted>
  <dcterms:created xsi:type="dcterms:W3CDTF">2012-05-03T10:36:35Z</dcterms:created>
  <dcterms:modified xsi:type="dcterms:W3CDTF">2012-06-15T11:09:18Z</dcterms:modified>
</cp:coreProperties>
</file>